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hakir.ali\Desktop\"/>
    </mc:Choice>
  </mc:AlternateContent>
  <bookViews>
    <workbookView minimized="1" xWindow="0" yWindow="0" windowWidth="20490" windowHeight="7650" tabRatio="837" activeTab="2"/>
  </bookViews>
  <sheets>
    <sheet name="summary" sheetId="5" r:id="rId1"/>
    <sheet name="Civil" sheetId="1" r:id="rId2"/>
    <sheet name="Plumbing BOQ" sheetId="4" r:id="rId3"/>
    <sheet name="HVAC" sheetId="6" r:id="rId4"/>
    <sheet name="Elec Summary" sheetId="7" r:id="rId5"/>
    <sheet name="Electrical Wiring" sheetId="8" r:id="rId6"/>
    <sheet name="Switchgear" sheetId="9" r:id="rId7"/>
    <sheet name="Feeder &amp; Sub Feeder" sheetId="10" r:id="rId8"/>
    <sheet name="Telephone sys" sheetId="11" r:id="rId9"/>
    <sheet name="Computer net working" sheetId="12" r:id="rId10"/>
    <sheet name="Panic Alarm" sheetId="13" r:id="rId11"/>
    <sheet name="Earthing sys" sheetId="14" r:id="rId12"/>
    <sheet name="CCTV" sheetId="15" r:id="rId13"/>
    <sheet name="Sheet1" sheetId="16" r:id="rId14"/>
    <sheet name="Sheet2" sheetId="18" r:id="rId15"/>
  </sheets>
  <definedNames>
    <definedName name="_xlnm.Print_Area" localSheetId="12">CCTV!$A$1:$F$10</definedName>
    <definedName name="_xlnm.Print_Area" localSheetId="1">Civil!$A$1:$G$140</definedName>
    <definedName name="_xlnm.Print_Area" localSheetId="9">'Computer net working'!$A$1:$F$13</definedName>
    <definedName name="_xlnm.Print_Area" localSheetId="11">'Earthing sys'!$A$1:$F$14</definedName>
    <definedName name="_xlnm.Print_Area" localSheetId="4">'Elec Summary'!$A$1:$E$22</definedName>
    <definedName name="_xlnm.Print_Area" localSheetId="5">'Electrical Wiring'!$A$1:$F$81</definedName>
    <definedName name="_xlnm.Print_Area" localSheetId="7">'Feeder &amp; Sub Feeder'!$A$1:$F$26</definedName>
    <definedName name="_xlnm.Print_Area" localSheetId="3">HVAC!$A$1:$F$37</definedName>
    <definedName name="_xlnm.Print_Area" localSheetId="10">'Panic Alarm'!$A$1:$F$7</definedName>
    <definedName name="_xlnm.Print_Area" localSheetId="2">'Plumbing BOQ'!$A$1:$G$22</definedName>
    <definedName name="_xlnm.Print_Area" localSheetId="14">Sheet2!$A$1:$H$54</definedName>
    <definedName name="_xlnm.Print_Area" localSheetId="0">summary!$A$1:$D$23</definedName>
    <definedName name="_xlnm.Print_Area" localSheetId="6">Switchgear!$A$1:$F$32</definedName>
    <definedName name="_xlnm.Print_Area" localSheetId="8">'Telephone sys'!$A$1:$F$10</definedName>
    <definedName name="_xlnm.Print_Titles" localSheetId="1">Civil!$1:$1</definedName>
    <definedName name="_xlnm.Print_Titles" localSheetId="5">'Electrical Wiring'!$1:$2</definedName>
    <definedName name="_xlnm.Print_Titles" localSheetId="6">Switchgear!$1:$2</definedName>
  </definedNames>
  <calcPr calcId="162913"/>
</workbook>
</file>

<file path=xl/calcChain.xml><?xml version="1.0" encoding="utf-8"?>
<calcChain xmlns="http://schemas.openxmlformats.org/spreadsheetml/2006/main">
  <c r="F6" i="11" l="1"/>
  <c r="F8" i="12" l="1"/>
  <c r="F73" i="8"/>
  <c r="F26" i="8"/>
  <c r="F25" i="8"/>
  <c r="F5" i="8"/>
  <c r="F27" i="6"/>
  <c r="F26" i="6"/>
  <c r="D1" i="6"/>
  <c r="G21" i="4"/>
  <c r="F37" i="1"/>
  <c r="F84" i="1" l="1"/>
  <c r="F122" i="1"/>
  <c r="F70" i="1"/>
  <c r="H66" i="1"/>
  <c r="F61" i="1"/>
  <c r="H35" i="1"/>
  <c r="M16" i="18" l="1"/>
  <c r="I26" i="1"/>
  <c r="J26" i="1" s="1"/>
  <c r="H21" i="18"/>
  <c r="H22" i="18"/>
  <c r="H29" i="18"/>
  <c r="G12" i="18"/>
  <c r="H12" i="18" s="1"/>
  <c r="G13" i="18"/>
  <c r="H13" i="18" s="1"/>
  <c r="G14" i="18"/>
  <c r="H14" i="18" s="1"/>
  <c r="G15" i="18"/>
  <c r="H15" i="18" s="1"/>
  <c r="G16" i="18"/>
  <c r="H16" i="18" s="1"/>
  <c r="G17" i="18"/>
  <c r="H17" i="18" s="1"/>
  <c r="G18" i="18"/>
  <c r="H18" i="18" s="1"/>
  <c r="G19" i="18"/>
  <c r="H19" i="18" s="1"/>
  <c r="G20" i="18"/>
  <c r="H20" i="18" s="1"/>
  <c r="G21" i="18"/>
  <c r="G22" i="18"/>
  <c r="G23" i="18"/>
  <c r="H23" i="18" s="1"/>
  <c r="G24" i="18"/>
  <c r="H24" i="18" s="1"/>
  <c r="G25" i="18"/>
  <c r="H25" i="18" s="1"/>
  <c r="G26" i="18"/>
  <c r="H26" i="18" s="1"/>
  <c r="G27" i="18"/>
  <c r="H27" i="18" s="1"/>
  <c r="G28" i="18"/>
  <c r="H28" i="18" s="1"/>
  <c r="G29" i="18"/>
  <c r="G11" i="18" l="1"/>
  <c r="H11" i="18" s="1"/>
  <c r="G10" i="18"/>
  <c r="H10" i="18" s="1"/>
  <c r="F32" i="1" l="1"/>
  <c r="G9" i="18"/>
  <c r="H9" i="18" s="1"/>
  <c r="H8" i="18"/>
  <c r="G8" i="18"/>
  <c r="G7" i="18"/>
  <c r="H7" i="18" s="1"/>
  <c r="H6" i="18"/>
  <c r="I6" i="18" s="1"/>
  <c r="K6" i="18" s="1"/>
  <c r="M6" i="18" s="1"/>
  <c r="G6" i="18"/>
  <c r="G5" i="18"/>
  <c r="H5" i="18" s="1"/>
  <c r="G4" i="18"/>
  <c r="H4" i="18" s="1"/>
  <c r="F21" i="1" l="1"/>
  <c r="F22" i="1"/>
  <c r="F23" i="1"/>
  <c r="F24" i="1"/>
  <c r="F25" i="1"/>
  <c r="F26" i="1"/>
  <c r="F27" i="1"/>
  <c r="F28" i="1"/>
  <c r="F29" i="1"/>
  <c r="F30" i="1"/>
  <c r="F31" i="1"/>
  <c r="F33" i="1"/>
  <c r="F34" i="1"/>
  <c r="F35" i="1"/>
  <c r="F38" i="1"/>
  <c r="F39" i="1"/>
  <c r="F40" i="1"/>
  <c r="F41" i="1"/>
  <c r="F42" i="1"/>
  <c r="F43" i="1"/>
  <c r="F44" i="1"/>
  <c r="F45" i="1"/>
  <c r="F46" i="1"/>
  <c r="F47" i="1"/>
  <c r="F48" i="1"/>
  <c r="F49" i="1"/>
  <c r="F50" i="1"/>
  <c r="F51" i="1"/>
  <c r="F52" i="1"/>
  <c r="F53" i="1"/>
  <c r="F54" i="1"/>
  <c r="F55" i="1"/>
  <c r="F56" i="1"/>
  <c r="F57" i="1"/>
  <c r="F58" i="1"/>
  <c r="F59" i="1"/>
  <c r="F64" i="1"/>
  <c r="F66" i="1"/>
  <c r="F67" i="1"/>
  <c r="F69" i="1"/>
  <c r="F71" i="1"/>
  <c r="F72" i="1"/>
  <c r="F73" i="1"/>
  <c r="F74" i="1"/>
  <c r="F75" i="1"/>
  <c r="F76" i="1"/>
  <c r="F77" i="1"/>
  <c r="F78" i="1"/>
  <c r="F62" i="1"/>
  <c r="F63" i="1"/>
  <c r="F79" i="1"/>
  <c r="F80" i="1"/>
  <c r="F81" i="1"/>
  <c r="F82" i="1"/>
  <c r="F85" i="1"/>
  <c r="F86" i="1"/>
  <c r="F87" i="1"/>
  <c r="F88" i="1"/>
  <c r="F89" i="1"/>
  <c r="F90" i="1"/>
  <c r="F91" i="1"/>
  <c r="F92" i="1"/>
  <c r="F93" i="1"/>
  <c r="F94" i="1"/>
  <c r="F95" i="1"/>
  <c r="F96" i="1"/>
  <c r="F97" i="1"/>
  <c r="F98" i="1"/>
  <c r="F99" i="1"/>
  <c r="F100" i="1"/>
  <c r="F101" i="1"/>
  <c r="F102" i="1"/>
  <c r="F103" i="1"/>
  <c r="F104" i="1"/>
  <c r="F105" i="1"/>
  <c r="F106" i="1"/>
  <c r="F107" i="1"/>
  <c r="F112" i="1"/>
  <c r="F113" i="1"/>
  <c r="F114" i="1"/>
  <c r="F115" i="1"/>
  <c r="F116" i="1"/>
  <c r="F117" i="1"/>
  <c r="F118" i="1"/>
  <c r="F108" i="1"/>
  <c r="F109" i="1"/>
  <c r="F110" i="1"/>
  <c r="F111" i="1"/>
  <c r="F119" i="1"/>
  <c r="F120" i="1"/>
  <c r="F19" i="1"/>
  <c r="F20" i="1"/>
  <c r="F18" i="1"/>
  <c r="F17" i="1"/>
  <c r="F8" i="1"/>
  <c r="F123" i="1" l="1"/>
  <c r="C9" i="5" s="1"/>
  <c r="G4" i="4"/>
  <c r="G5" i="4"/>
  <c r="G6" i="4"/>
  <c r="G7" i="4"/>
  <c r="G8" i="4"/>
  <c r="G9" i="4"/>
  <c r="G10" i="4"/>
  <c r="G11" i="4"/>
  <c r="G12" i="4"/>
  <c r="G13" i="4"/>
  <c r="G14" i="4"/>
  <c r="G15" i="4"/>
  <c r="G16" i="4"/>
  <c r="G17" i="4"/>
  <c r="G18" i="4"/>
  <c r="G19" i="4"/>
  <c r="G22" i="4" l="1"/>
  <c r="C11" i="5" s="1"/>
  <c r="F8" i="15"/>
  <c r="F9" i="15" l="1"/>
  <c r="F7" i="15"/>
  <c r="F6" i="15"/>
  <c r="F5" i="15"/>
  <c r="D1" i="15"/>
  <c r="F13" i="14"/>
  <c r="F12" i="14"/>
  <c r="F11" i="14"/>
  <c r="F10" i="14"/>
  <c r="F7" i="14"/>
  <c r="D1" i="14"/>
  <c r="F6" i="13"/>
  <c r="F5" i="13"/>
  <c r="F7" i="13" s="1"/>
  <c r="D1" i="13"/>
  <c r="F12" i="12"/>
  <c r="F6" i="12"/>
  <c r="F5" i="12"/>
  <c r="F4" i="12"/>
  <c r="D1" i="12"/>
  <c r="F9" i="11"/>
  <c r="F8" i="11"/>
  <c r="F7" i="11"/>
  <c r="D1" i="11"/>
  <c r="F25" i="10"/>
  <c r="F24" i="10"/>
  <c r="F23" i="10"/>
  <c r="F22" i="10"/>
  <c r="F21" i="10"/>
  <c r="F19" i="10"/>
  <c r="F18" i="10"/>
  <c r="F17" i="10"/>
  <c r="F16" i="10"/>
  <c r="F15" i="10"/>
  <c r="F14" i="10"/>
  <c r="F13" i="10"/>
  <c r="F12" i="10"/>
  <c r="F11" i="10"/>
  <c r="F10" i="10"/>
  <c r="F9" i="10"/>
  <c r="F8" i="10"/>
  <c r="F7" i="10"/>
  <c r="D1" i="10"/>
  <c r="F31" i="9"/>
  <c r="F30" i="9"/>
  <c r="F28" i="9"/>
  <c r="F26" i="9"/>
  <c r="F25" i="9"/>
  <c r="F24" i="9"/>
  <c r="F23" i="9"/>
  <c r="F22" i="9"/>
  <c r="F21" i="9"/>
  <c r="F20" i="9"/>
  <c r="F19" i="9"/>
  <c r="F18" i="9"/>
  <c r="F17" i="9"/>
  <c r="F16" i="9"/>
  <c r="F15" i="9"/>
  <c r="F14" i="9"/>
  <c r="D1" i="9"/>
  <c r="F80" i="8"/>
  <c r="F78" i="8"/>
  <c r="F77" i="8"/>
  <c r="F59" i="8"/>
  <c r="F58" i="8"/>
  <c r="F57" i="8"/>
  <c r="F56" i="8"/>
  <c r="F54" i="8"/>
  <c r="F53" i="8"/>
  <c r="F52" i="8"/>
  <c r="F51" i="8"/>
  <c r="F50" i="8"/>
  <c r="F49" i="8"/>
  <c r="F48" i="8"/>
  <c r="F46" i="8"/>
  <c r="F45" i="8"/>
  <c r="F44" i="8"/>
  <c r="F43" i="8"/>
  <c r="F41" i="8"/>
  <c r="F39" i="8"/>
  <c r="F37" i="8"/>
  <c r="F36" i="8"/>
  <c r="F34" i="8"/>
  <c r="F33" i="8"/>
  <c r="F32" i="8"/>
  <c r="F30" i="8"/>
  <c r="F29" i="8"/>
  <c r="F28" i="8"/>
  <c r="F23" i="8"/>
  <c r="F22" i="8"/>
  <c r="F20" i="8"/>
  <c r="F18" i="8"/>
  <c r="F17" i="8"/>
  <c r="F16" i="8"/>
  <c r="F12" i="8"/>
  <c r="F10" i="8"/>
  <c r="F8" i="8"/>
  <c r="F6" i="8"/>
  <c r="F4" i="8"/>
  <c r="F36" i="6"/>
  <c r="F35" i="6"/>
  <c r="F34" i="6"/>
  <c r="F33" i="6"/>
  <c r="F32" i="6"/>
  <c r="F31" i="6"/>
  <c r="F30" i="6"/>
  <c r="D20" i="6"/>
  <c r="F37" i="6" l="1"/>
  <c r="C13" i="5" s="1"/>
  <c r="F10" i="11"/>
  <c r="F81" i="8"/>
  <c r="D4" i="7" s="1"/>
  <c r="F13" i="12"/>
  <c r="D12" i="7" s="1"/>
  <c r="F10" i="15"/>
  <c r="D18" i="7" s="1"/>
  <c r="F14" i="14"/>
  <c r="D16" i="7" s="1"/>
  <c r="D10" i="7"/>
  <c r="D14" i="7"/>
  <c r="F26" i="10"/>
  <c r="D8" i="7" s="1"/>
  <c r="F32" i="9"/>
  <c r="D6" i="7" s="1"/>
  <c r="D20" i="7" l="1"/>
  <c r="C15" i="5" l="1"/>
  <c r="C17" i="5" l="1"/>
</calcChain>
</file>

<file path=xl/sharedStrings.xml><?xml version="1.0" encoding="utf-8"?>
<sst xmlns="http://schemas.openxmlformats.org/spreadsheetml/2006/main" count="719" uniqueCount="428">
  <si>
    <t>No Additional Work will be executed without prior approval of Bank’s Engineer. Approval must be taken in hard copy or by mail.</t>
  </si>
  <si>
    <t xml:space="preserve">Before Earthing Rod dropping in earthling pit, Engineer must be at site at that time, he will ensure the earthling pit depth and material etc. </t>
  </si>
  <si>
    <t>Stainless Steel Works.</t>
  </si>
  <si>
    <t>Nos</t>
  </si>
  <si>
    <t>C</t>
  </si>
  <si>
    <t>Rft</t>
  </si>
  <si>
    <t>Item no.</t>
  </si>
  <si>
    <t>Kitchen</t>
  </si>
  <si>
    <t>Toilets</t>
  </si>
  <si>
    <t>a.</t>
  </si>
  <si>
    <t xml:space="preserve">Mirror </t>
  </si>
  <si>
    <t>DESCRIPTION</t>
  </si>
  <si>
    <t>UNIT</t>
  </si>
  <si>
    <t>QTY</t>
  </si>
  <si>
    <t>A</t>
  </si>
  <si>
    <t>CIVIL WORKS</t>
  </si>
  <si>
    <t>Dismantling / Removal Works.</t>
  </si>
  <si>
    <t>Job</t>
  </si>
  <si>
    <t>False Ceiling</t>
  </si>
  <si>
    <t>Miscellaneous Works.</t>
  </si>
  <si>
    <t>NOTE:</t>
  </si>
  <si>
    <t>Sft</t>
  </si>
  <si>
    <t>Payment will be made on actual measurement / work done verified at site.</t>
  </si>
  <si>
    <t>RATE</t>
  </si>
  <si>
    <t xml:space="preserve">Wooden Hanging Beams. </t>
  </si>
  <si>
    <t>Only net measurement as per geometrical calculation of area will be paid, rate should be include all wastage material, no claim for any wastage shall be entertained in any case.</t>
  </si>
  <si>
    <t>Granite for Stair/Entrance Steps</t>
  </si>
  <si>
    <t>Kg</t>
  </si>
  <si>
    <t>a</t>
  </si>
  <si>
    <t>b</t>
  </si>
  <si>
    <t>c</t>
  </si>
  <si>
    <t>d</t>
  </si>
  <si>
    <t xml:space="preserve">I.T Room Counter </t>
  </si>
  <si>
    <t>REMARKS</t>
  </si>
  <si>
    <t xml:space="preserve"> </t>
  </si>
  <si>
    <t>SUMMARY OF COST</t>
  </si>
  <si>
    <t>Rs.</t>
  </si>
  <si>
    <t>Total</t>
  </si>
  <si>
    <t>2. Plumbing Works</t>
  </si>
  <si>
    <t>If any BOQ quantity increases than without prior approval by the project Engineer/HEC the same will not be paid in any bill what so ever.</t>
  </si>
  <si>
    <t>Cft</t>
  </si>
  <si>
    <t>Conclead Gypsum Board ceiling</t>
  </si>
  <si>
    <t>Laminated Gypsum Tile Ceiling</t>
  </si>
  <si>
    <t>Ms Security Grill</t>
  </si>
  <si>
    <t>Manual Grill Rolling Shutter</t>
  </si>
  <si>
    <t>Rolling Blinds</t>
  </si>
  <si>
    <t>12MM  Glass Partitions</t>
  </si>
  <si>
    <t>No</t>
  </si>
  <si>
    <t>4. Electrical</t>
  </si>
  <si>
    <t>3. HVAC</t>
  </si>
  <si>
    <t>12MM Glass Doors</t>
  </si>
  <si>
    <t>Stainless Steel Stair Case Railing.</t>
  </si>
  <si>
    <t>1. Civil Works</t>
  </si>
  <si>
    <t xml:space="preserve">Skirting:-  </t>
  </si>
  <si>
    <t xml:space="preserve">                              Project Engineer</t>
  </si>
  <si>
    <r>
      <rPr>
        <b/>
        <sz val="10"/>
        <rFont val="Times New Roman"/>
        <family val="1"/>
      </rPr>
      <t>Counter Top Porta vanity wash basin with Master /SONEX  Mixer EUROSTYLE</t>
    </r>
    <r>
      <rPr>
        <sz val="10"/>
        <rFont val="Times New Roman"/>
        <family val="1"/>
      </rPr>
      <t>:</t>
    </r>
    <r>
      <rPr>
        <b/>
        <sz val="10"/>
        <rFont val="Times New Roman"/>
        <family val="1"/>
      </rPr>
      <t>Tier G3</t>
    </r>
    <r>
      <rPr>
        <sz val="10"/>
        <rFont val="Times New Roman"/>
        <family val="1"/>
      </rPr>
      <t xml:space="preserve"> </t>
    </r>
    <r>
      <rPr>
        <b/>
        <sz val="10"/>
        <rFont val="Times New Roman"/>
        <family val="1"/>
      </rPr>
      <t xml:space="preserve">performance </t>
    </r>
    <r>
      <rPr>
        <sz val="10"/>
        <rFont val="Times New Roman"/>
        <family val="1"/>
      </rPr>
      <t>complete in all respect.</t>
    </r>
  </si>
  <si>
    <r>
      <rPr>
        <b/>
        <sz val="10"/>
        <rFont val="Times New Roman"/>
        <family val="1"/>
      </rPr>
      <t xml:space="preserve">Master / Sonex Chromium Plated Bib Tap </t>
    </r>
    <r>
      <rPr>
        <sz val="10"/>
        <rFont val="Times New Roman"/>
        <family val="1"/>
      </rPr>
      <t xml:space="preserve">complete in all respect  </t>
    </r>
    <r>
      <rPr>
        <b/>
        <sz val="10"/>
        <rFont val="Times New Roman"/>
        <family val="1"/>
      </rPr>
      <t>(If required)</t>
    </r>
  </si>
  <si>
    <r>
      <rPr>
        <b/>
        <sz val="10"/>
        <rFont val="Times New Roman"/>
        <family val="1"/>
      </rPr>
      <t xml:space="preserve">One Hole Costa Sink Mixer </t>
    </r>
    <r>
      <rPr>
        <sz val="10"/>
        <rFont val="Times New Roman"/>
        <family val="1"/>
      </rPr>
      <t xml:space="preserve">complete in all respect </t>
    </r>
    <r>
      <rPr>
        <b/>
        <sz val="10"/>
        <rFont val="Times New Roman"/>
        <family val="1"/>
      </rPr>
      <t>(If required)</t>
    </r>
  </si>
  <si>
    <r>
      <t xml:space="preserve">Providing and fixing Sanitary ware of </t>
    </r>
    <r>
      <rPr>
        <b/>
        <sz val="10"/>
        <rFont val="Times New Roman"/>
        <family val="1"/>
      </rPr>
      <t>PORTA</t>
    </r>
    <r>
      <rPr>
        <sz val="10"/>
        <rFont val="Times New Roman"/>
        <family val="1"/>
      </rPr>
      <t xml:space="preserve"> make with all Sanitary fittings of Master /Sonex make including Muslim shower, Double Bib Cock, Towel Rail, Soap dish,  Coat Hook &amp; Toilet paper holder etc. complete in all respect or as directed by the Consultant / Bank's Engineer.</t>
    </r>
  </si>
  <si>
    <t>AMOUNT</t>
  </si>
  <si>
    <t>ITEM NO</t>
  </si>
  <si>
    <t>TOTAL PLUMBING AMOUNT</t>
  </si>
  <si>
    <t>TOTAL CIVIL WORKS AMOUNT</t>
  </si>
  <si>
    <r>
      <rPr>
        <b/>
        <sz val="10"/>
        <rFont val="Times New Roman"/>
        <family val="1"/>
      </rPr>
      <t>Indian Water Closet (Porta#HDD9)</t>
    </r>
    <r>
      <rPr>
        <sz val="10"/>
        <rFont val="Times New Roman"/>
        <family val="1"/>
      </rPr>
      <t xml:space="preserve"> with Single Bib Cock complete in all respect. </t>
    </r>
  </si>
  <si>
    <r>
      <rPr>
        <b/>
        <sz val="10"/>
        <rFont val="Times New Roman"/>
        <family val="1"/>
      </rPr>
      <t>European Water Closet</t>
    </r>
    <r>
      <rPr>
        <sz val="10"/>
        <rFont val="Times New Roman"/>
        <family val="1"/>
      </rPr>
      <t xml:space="preserve"> </t>
    </r>
    <r>
      <rPr>
        <b/>
        <sz val="10"/>
        <rFont val="Times New Roman"/>
        <family val="1"/>
      </rPr>
      <t>(Porta#HD9N/HD113A)</t>
    </r>
    <r>
      <rPr>
        <sz val="10"/>
        <rFont val="Times New Roman"/>
        <family val="1"/>
      </rPr>
      <t xml:space="preserve"> with Single Bib Cock complete in all respect. </t>
    </r>
  </si>
  <si>
    <r>
      <rPr>
        <b/>
        <sz val="10"/>
        <rFont val="Times New Roman"/>
        <family val="1"/>
      </rPr>
      <t xml:space="preserve">Master Set </t>
    </r>
    <r>
      <rPr>
        <sz val="10"/>
        <rFont val="Times New Roman"/>
        <family val="1"/>
      </rPr>
      <t>of Towel bar, Paper holder complete in all respect. (Must be in Chromium Plated).</t>
    </r>
  </si>
  <si>
    <t>Contractor should visit and inspect the SITE on his own responsibility and his own expenses, to obtain all the information which may be necessary for the purpose of anticipating all conditions that may prevail during the course of construction. The contractor must satisfy himself as to the nature and extent of existing structure, faculties and other operations in the vicinity of the proposed SITE. The BANK will not entertain any representations or claims at any time which result out of contractor's not having information which could have been obtained prior to submittal of his Tender. It is the responsibility of contractor to consider all wastage due to shape, size, situation and all other possible reasons and no claim whatsoever (other than rate given in tender) will be considered.</t>
  </si>
  <si>
    <t xml:space="preserve">Dismantling / Removal  of existing Block/Brick masonry, ceiling , R.C.C slab, projection ,sub floor cutting, chipping of plaster. Where required, Doors &amp; windows with frame in any shape, Iron grills, mosaic skirting, Dado &amp;  all sanitary fixtures, water &amp; drainage line, entire electrical wirings, disposed off useless materials/debries outside the municipal limits and stack useable materials as decided by bank's Engineer/Architect. Complete in all respect.(Contractor must visit the site prior to quote the rate).Salvage material to be returned to landlord or Bank as the case may be. </t>
  </si>
  <si>
    <t>Major Dismantling</t>
  </si>
  <si>
    <t>Block / Brick Masonry works.</t>
  </si>
  <si>
    <t>4.5" thick Brick Masonry (First class Bricks)</t>
  </si>
  <si>
    <t>9" thick Brick Masonry (First class Bricks)</t>
  </si>
  <si>
    <r>
      <t>Porcelains Tiles.</t>
    </r>
    <r>
      <rPr>
        <sz val="12"/>
        <rFont val="Times New Roman"/>
        <family val="1"/>
      </rPr>
      <t xml:space="preserve"> </t>
    </r>
    <r>
      <rPr>
        <b/>
        <sz val="12"/>
        <rFont val="Times New Roman"/>
        <family val="1"/>
      </rPr>
      <t>(Flooring only )</t>
    </r>
  </si>
  <si>
    <t>Wooden Paneling/Cladding</t>
  </si>
  <si>
    <t>Aluminum Glass Woks.</t>
  </si>
  <si>
    <t xml:space="preserve">            Contractor Signature</t>
  </si>
  <si>
    <t xml:space="preserve">                                                                                       Counter Sign HEC</t>
  </si>
  <si>
    <t xml:space="preserve">                                                         PLUMBING WORKS</t>
  </si>
  <si>
    <t>e</t>
  </si>
  <si>
    <t>f</t>
  </si>
  <si>
    <t>g</t>
  </si>
  <si>
    <t>h</t>
  </si>
  <si>
    <t>i</t>
  </si>
  <si>
    <t xml:space="preserve">Brick work </t>
  </si>
  <si>
    <t xml:space="preserve">Wood Work </t>
  </si>
  <si>
    <t>Glass work</t>
  </si>
  <si>
    <t>Electrical Works complete in all respects</t>
  </si>
  <si>
    <t xml:space="preserve">Providing and fixing 600 x 600mm single sides laminated gypsum board false ceiling,including wastage of materials (make DFB or equivalent) with aluminum foil at back side with imported aluminum powder coated of approved suspension system (CKM ceiling suspension system UT/FUT series) with Disco T, as per drawing and design complete in all respects. </t>
  </si>
  <si>
    <t>Floor Tiles</t>
  </si>
  <si>
    <t>Steel Shutter's/Grill</t>
  </si>
  <si>
    <t>Concrete Floor</t>
  </si>
  <si>
    <t>Plain cement Concrete</t>
  </si>
  <si>
    <t xml:space="preserve">Providing, laying, average 2" thick Flooring (1:3:6)  of 1250 psi compressive strength under any type of flooring using  best Quality OPC and local approved quality sand and crushed stone, form work and its removal, complete in all respects as per approval of bank's Engineer/Architect.                                                              </t>
  </si>
  <si>
    <t>Bulk Head</t>
  </si>
  <si>
    <t xml:space="preserve"> Sft </t>
  </si>
  <si>
    <t>Full Height Gypsum Partition</t>
  </si>
  <si>
    <t>Low Height Gypsum Partition</t>
  </si>
  <si>
    <t>Any item could be decreased or increased or added or subtracted, as per site requirement. In the case of Work for which there are no specifications in the BOQ, such work is to be carried out in all respects as per the instruction and requirement of the Bank's Engineer/Architect. All such additional items will be paid as per prevailing market rate.</t>
  </si>
  <si>
    <t>R.C.C Lintels/R.C.C Beams (Excluding Steel).</t>
  </si>
  <si>
    <t>R.C.C Slab 6" thick (Excluding Steel).</t>
  </si>
  <si>
    <t xml:space="preserve">Providing and laying 3" thick 1:4:8 cement concrete screed under floor for tiles including curing hacking/chipping of existing surface for bonding where necessary etc complete in all respects as per approval of bank's Engineer/Architect. </t>
  </si>
  <si>
    <t>Providing, making and fixing in position wooden cladding over columns/walls consisting of 10mm thick MDF (Imported) veneered with 1/8" thick Ash ply over 1½"x1-1/2" thick local Partal wood frame,  including solid Ash wood gola (as per design) matt lacquer polishing to wood/ ply, complete in all respects as per drawings and as directed by the Engineer/Architect.</t>
  </si>
  <si>
    <t xml:space="preserve">Providing and fixing plain 1/2" 8mm thick Gypsum board false ceiling Elephant/DFB made, with matel frame suspension system as per manufacturer's specifications including cost of tapes, filling of joints as per drawings and instruction of the Architect/Engineer complete in all respects.  </t>
  </si>
  <si>
    <t>BILL OF QUANTITIES (BOQ)</t>
  </si>
  <si>
    <t>Construction of RAMP(S)</t>
  </si>
  <si>
    <t xml:space="preserve">For ATM &amp; Main Entrance as per requirements and space availability </t>
  </si>
  <si>
    <t>Providing, cleaning, cutting, bending , placing &amp; fixing of minimum Dia 1/2"  deformed Bars in position at any height, straight or curved steel conforming with the requirements of ASTM A615 Grade 40 for deformed hot rolled billet steel bars with minimum 40,000 psi yield strength including cost of testing, spacer block, steel chair pins, rolling margin, wastage, bindding wire &amp; over lap not to be paid complete in all respects as per drwings,specification or approved by the Engineer/Architect. (steel @ 8" C/C, double mesh for strong room and locker room 9" walls &amp; Single mesh for 6" walls)</t>
  </si>
  <si>
    <t>Providing, &amp; laying of  (1:2:4) concrete having 3000 psi compressive strenth as per required thickness of  R.C.C Wall for Locker and Strong rooms (As per drawings),  using best quality ordinary Portland cement and local approved quality sand and  crushed stone ,excluding Reinforcement as per drawing, form work and its removal, curing as per requirement,complete in all respects as approved by the Engineer/Architect.</t>
  </si>
  <si>
    <t xml:space="preserve">Providing and fixing of 4" high skirting as above tiles, leveling of walls before laying of tile skirting,  grouting with matching grout material &amp; including wastage of materials complete in all respect as per  satisfaction of bank's Engineer/Architect.                                                                                                                                                        </t>
  </si>
  <si>
    <r>
      <rPr>
        <b/>
        <sz val="10"/>
        <rFont val="Times New Roman"/>
        <family val="1"/>
      </rPr>
      <t>Stainless Steel Soap dish</t>
    </r>
    <r>
      <rPr>
        <sz val="10"/>
        <rFont val="Times New Roman"/>
        <family val="1"/>
      </rPr>
      <t xml:space="preserve"> complete in all respects (S.S.).</t>
    </r>
  </si>
  <si>
    <r>
      <rPr>
        <b/>
        <sz val="10"/>
        <rFont val="Times New Roman"/>
        <family val="1"/>
      </rPr>
      <t xml:space="preserve">Multifloor Trap &amp; S.S. Floor Drain </t>
    </r>
    <r>
      <rPr>
        <sz val="10"/>
        <rFont val="Times New Roman"/>
        <family val="1"/>
      </rPr>
      <t>complete in all respects.</t>
    </r>
  </si>
  <si>
    <t>Providing and fixing of GI grill Roller shutter of 18 SWG galvanized sheet including Top box &amp; both side guide rails of approved quality including GI sheet top box, all types of fittings, vision panel with wire mesh of approved quality, painting with ash white Jutton Matt enamel rust inhibiting primer, complete in all respects, as directed by the Banks Engineer/Architact.</t>
  </si>
  <si>
    <t>Providing, &amp; laying, R.C.C Lintels/Beams of  (1:2:4) concrete having 3000 psi compressive strength using best quality ordinary Portland cement and local approved quality sand and  crushed stone ,excluding Reinforcement as per drawing.  form work and its removal, curing as per requirement complete in all respects as approved by the Engineer/Architect.</t>
  </si>
  <si>
    <t>Providing, &amp; laying, R.C.C slab (1:2:4) concrete having 3000 psi compressive strength using best quality ordinary Portland cement and local approved quality sand and  crushed stone ,excluding Reinforcement as per drawing.  form work and its removal, curing as per requirement complete in all respects as approved by the Engineer/Architect.</t>
  </si>
  <si>
    <r>
      <rPr>
        <b/>
        <sz val="12"/>
        <rFont val="Times New Roman"/>
        <family val="1"/>
      </rPr>
      <t>Hanging cabinets:</t>
    </r>
    <r>
      <rPr>
        <sz val="12"/>
        <rFont val="Times New Roman"/>
        <family val="1"/>
      </rPr>
      <t xml:space="preserve"> Providing and fabrication in position 12" wide  Hanging cabinets in kitchen. Same specs as above to Full Height Cabinets, complete in all respects.</t>
    </r>
  </si>
  <si>
    <r>
      <rPr>
        <b/>
        <sz val="12"/>
        <rFont val="Times New Roman"/>
        <family val="1"/>
      </rPr>
      <t xml:space="preserve">Floor cabinets: </t>
    </r>
    <r>
      <rPr>
        <sz val="12"/>
        <rFont val="Times New Roman"/>
        <family val="1"/>
      </rPr>
      <t>Providing and fabrication in position 24" wide  Floor cabinets in kitchen. Same specs as above to Full Height Cabinets, complete in all respects.</t>
    </r>
  </si>
  <si>
    <t>Providing and fixing of sun block rolling blinds of approved color/quality with aluminum channel with brackets allied works,  complete in all respects as shown in drawings and as approved by the Consultant/ bank's Engineer.</t>
  </si>
  <si>
    <t>Providing &amp; Fixing of Belgium glass supported with SS studs including all hardwares complete in all respects or as per the direction of Bank's Engineer's/Architect.</t>
  </si>
  <si>
    <r>
      <t xml:space="preserve">Providing &amp; making of 1:2:4 concrete having compressive strength of 3000 Psi, using best quality ordinary Portland cement and local approved quality sand and  crushed stone, curing as per requirement ,including Reinforcement of 1/2'' dia deformed steel bars @ 6'' C/C both ways single mesh with minimum 40,000 psi yield strength including form work and its removal, complete in all respects for </t>
    </r>
    <r>
      <rPr>
        <b/>
        <sz val="12"/>
        <rFont val="Times New Roman"/>
        <family val="1"/>
      </rPr>
      <t xml:space="preserve">Genrator Pad </t>
    </r>
    <r>
      <rPr>
        <sz val="12"/>
        <rFont val="Times New Roman"/>
        <family val="1"/>
      </rPr>
      <t>(size= 5'x8'x1')</t>
    </r>
  </si>
  <si>
    <t>Providing &amp; laying  Block / Brick masonry walls including racking of joints with 1:4 cement sand mortar, complete in all respect as per drawing, specifications, curing as per requirement &amp;  satisfaction of  bank's Engineer/Architect.</t>
  </si>
  <si>
    <t>Same as per full height gypsum partitions but low height partition with 12mm thick, 4" white beach wood coping on top and front of low height partition including the cost of all screws, rowel bolts, nails, glue etc with lacquer polish  and painting both the faces with Juton paint. All wood should be termite proof complete in all respects. ​ complete in all respect or as directed by bank's Architect / Engineer.</t>
  </si>
  <si>
    <t>Providing and fixing of full height 3" gypsum partition with aluminium frame 2'x2' with 12mm gypsum united/Arish brand on both sides including the cost of all screws, rowel bolts, nails, glue etc. painting with Juton paint. All wood should be termite proof complete in all respects. ​ complete in all respect or as directed by bank's Architect / Engineer.</t>
  </si>
  <si>
    <r>
      <t xml:space="preserve">Providing and fixing 12mm thick glass for Internal/External Partitions fixed with 2mm thick aluminum </t>
    </r>
    <r>
      <rPr>
        <b/>
        <sz val="12"/>
        <rFont val="Times New Roman"/>
        <family val="1"/>
      </rPr>
      <t>D48-B</t>
    </r>
    <r>
      <rPr>
        <sz val="12"/>
        <rFont val="Times New Roman"/>
        <family val="1"/>
      </rPr>
      <t xml:space="preserve">   H section, (Pakistan or Chawla) White powder coated, U- channel along with the walls, true to plumbob with cover on the hollow end of the aluminum H sec. and polishing of exposed edges, complete in all respects and as directed by the Engineer/Architect.</t>
    </r>
  </si>
  <si>
    <t>Stainless Steel Hand Rail for Wash Basin</t>
  </si>
  <si>
    <t>Providing, fabricating and fixing in position S.S finish grab hand railing comprising of 1-1/2" diameter 16 SWG (Non magnet Grade 304) stainless steel pipe, Both sides of wash basin , as shown in drawing, Fixed with walls and Floor, including cost of base plate, rawal bolts, rawal plugs, R.c.c cutting if required complete in all respects and as directed by the  bank's Engineer.</t>
  </si>
  <si>
    <t>Stainless Steel Hand Rail for Water Closet</t>
  </si>
  <si>
    <t>Providing, fabricating and fixing in position S.S finish grab hand railing comprising of 1-1/2" diameter 16 SWG (Non magnet Grade 304) stainless steel pipe L Shape , as shown in drawing, Fixed with walls, including cost of base plate, rawal bolts, rawal plugs, R.c.c cutting if required complete in all respects and as directed by the  bank's Engineer.</t>
  </si>
  <si>
    <t>Stainless Steel  Flip Hand Rail for Water Closet</t>
  </si>
  <si>
    <t>Providing, fabricating and fixing in position S.S finish Flip hand railing comprising of 1-1/2" diameter 16 SWG (Non magnet Grade 304) stainless steel pipe, as shown in drawing, Fixed with walls, including cost of base plate, rawal bolts, rawal plugs, R.c.c cutting if required complete in all respects and as directed by the  bank's Engineer.</t>
  </si>
  <si>
    <r>
      <rPr>
        <b/>
        <sz val="10"/>
        <rFont val="Times New Roman"/>
        <family val="1"/>
      </rPr>
      <t xml:space="preserve">Kitchen Sink Bowl (Rashid) </t>
    </r>
    <r>
      <rPr>
        <sz val="10"/>
        <rFont val="Times New Roman"/>
        <family val="1"/>
      </rPr>
      <t>with wall mounted Rashid</t>
    </r>
    <r>
      <rPr>
        <b/>
        <sz val="10"/>
        <rFont val="Times New Roman"/>
        <family val="1"/>
      </rPr>
      <t xml:space="preserve"> Costa Mixer</t>
    </r>
    <r>
      <rPr>
        <sz val="10"/>
        <rFont val="Times New Roman"/>
        <family val="1"/>
      </rPr>
      <t xml:space="preserve"> and other fitting complete in all respect. </t>
    </r>
  </si>
  <si>
    <t>DEEP CLEANING OF SITE</t>
  </si>
  <si>
    <t>Mandatory Compliance Required</t>
  </si>
  <si>
    <r>
      <t xml:space="preserve">Providing and fixing of MS enamel painted security grill of 1.5" x 1.5" Square hollow metal Frame (16SWG) with 1/2" x 1/2" soild MS bars @ 6" C/C &amp; with diagonally/horizontally supports of solid MS bars of 1/4" x 1-1/2" as per design &amp; drawing including cost of hinges for front door &amp; MS Plate of 1' x 1' near front lock, lock slot for lock, welding, expension bolt, edges finishing, red oxide and fixing with necessary fittings as per design &amp; drawings complete in all respects or as per instruction of Bank's Architect/Engineer's. </t>
    </r>
    <r>
      <rPr>
        <b/>
        <sz val="12"/>
        <rFont val="Times New Roman"/>
        <family val="1"/>
      </rPr>
      <t xml:space="preserve">Note: No grill will be fixed at ATM Area. </t>
    </r>
  </si>
  <si>
    <t>Wood Works.</t>
  </si>
  <si>
    <t xml:space="preserve">Flush Doors (All doors ) </t>
  </si>
  <si>
    <t>Providing and fixing 4" x 1.25'' thick  partal wood Jamb Top ,Bottom, Left and Right Rail, including 1.25" x 1.5" thick  partal wood Grid inner side frame with spacing of 8'' as per Drawing  and filling of glued wood residue in between, 5" hinge and lock stiles with pressing of 3.2 mm ply wood panel sheet on front &amp; back, With 3"x5/8" architectural beading , approved quality of oxidized brass hinges, brass screw, tower bolts, imported stainless steel Handle locks (Japanese/ Italy and European Brands ) and other hardware of brass including iron hold fasts, and 3 coats of matching Lacquer polish on leaf and door frame  as per instructions of Architect/Engineer.</t>
  </si>
  <si>
    <t>Plumbing Works complete in all respects</t>
  </si>
  <si>
    <t>Doors and Windows</t>
  </si>
  <si>
    <r>
      <t xml:space="preserve">Wooden door </t>
    </r>
    <r>
      <rPr>
        <b/>
        <sz val="12"/>
        <rFont val="Times New Roman"/>
        <family val="1"/>
      </rPr>
      <t>without vision panel</t>
    </r>
    <r>
      <rPr>
        <sz val="12"/>
        <rFont val="Times New Roman"/>
        <family val="1"/>
      </rPr>
      <t xml:space="preserve"> and with  brass handle of two piece with toe skirting internal side S.S 16-18 gauge and G.I Frame complete in all respect New Star Japan/Korean/Italy door closer including oxidized double action brass hinges complete in all respects or as per instruction of Architect / Engineer.</t>
    </r>
  </si>
  <si>
    <r>
      <t xml:space="preserve">Wooden door </t>
    </r>
    <r>
      <rPr>
        <b/>
        <sz val="12"/>
        <rFont val="Times New Roman"/>
        <family val="1"/>
      </rPr>
      <t>with vision panel</t>
    </r>
    <r>
      <rPr>
        <sz val="12"/>
        <rFont val="Times New Roman"/>
        <family val="1"/>
      </rPr>
      <t xml:space="preserve"> and with brass handle of two piece (Range 2500/- only )(with one year replacement warranty) with toe skirting internal side S.S 16-18 gauge and G.I Frame New Star Japan/Korean/Italy door closer including oxidized double action brass hinges as per instruction of Architect / Engineer.</t>
    </r>
  </si>
  <si>
    <t>Providing, fabricating and fixing in position 2’-9” high stair railing comprising of 2" diameter 16 SWG (Non magnet Grade 304) double stainless steel pipe at top , 1-1/2”  SS balustrade fixed after every 3 steps or as shown in drawing, and middle 3/4" dia. stainless steel 16 SWG (Non magnet Grade 304) bars horizontally (3 No.), including cost of base plate, rawal bolts, rawal plugs, R.c.c cutting if required complete in all respects and as directed by the  bank's Engineer.</t>
  </si>
  <si>
    <r>
      <rPr>
        <b/>
        <sz val="10"/>
        <rFont val="Times New Roman"/>
        <family val="1"/>
      </rPr>
      <t>Pedestal /Semi Pedestal Porta wash basin</t>
    </r>
    <r>
      <rPr>
        <sz val="10"/>
        <rFont val="Times New Roman"/>
        <family val="1"/>
      </rPr>
      <t xml:space="preserve"> </t>
    </r>
    <r>
      <rPr>
        <b/>
        <sz val="10"/>
        <rFont val="Times New Roman"/>
        <family val="1"/>
      </rPr>
      <t>with EUROSTYLE:Tier G3 performance</t>
    </r>
    <r>
      <rPr>
        <sz val="10"/>
        <rFont val="Times New Roman"/>
        <family val="1"/>
      </rPr>
      <t xml:space="preserve"> complete in all respect.</t>
    </r>
  </si>
  <si>
    <r>
      <rPr>
        <b/>
        <sz val="10"/>
        <rFont val="Times New Roman"/>
        <family val="1"/>
      </rPr>
      <t xml:space="preserve">Master / Sonex/Faisal Muslim Shower </t>
    </r>
    <r>
      <rPr>
        <sz val="10"/>
        <rFont val="Times New Roman"/>
        <family val="1"/>
      </rPr>
      <t>including Double Bib Cock complete in all respect.</t>
    </r>
  </si>
  <si>
    <t>Providing and installation of cement board of 12mm sheets with double side front,back and bottom of bank premises i.e, internal sides of the premises of support 1/2"x2" , 14 swg pipe with all necessary fittings and paint of approved quality complete in all respects as directed by bank's Architect/Engineer.</t>
  </si>
  <si>
    <t>HVAC WORKS</t>
  </si>
  <si>
    <t>Description</t>
  </si>
  <si>
    <t>Unit</t>
  </si>
  <si>
    <t>Rate</t>
  </si>
  <si>
    <t>PLUMBING WORKS</t>
  </si>
  <si>
    <t>Providing and fixing sanitary ware of best quality IFO, Karam Cera make with all fitting of Sonix or Master accessories complete in all respect including Muslim shower towel rail soap dish  Coat Hook Toilet paer holder etc.</t>
  </si>
  <si>
    <t>water closet ( Indian )</t>
  </si>
  <si>
    <t>Nos.</t>
  </si>
  <si>
    <t>water closet ( Eurpean)</t>
  </si>
  <si>
    <t>Counter top Basin</t>
  </si>
  <si>
    <t>Kitchen Sink Bowl</t>
  </si>
  <si>
    <t xml:space="preserve">Providing and fixing complete plumbing system by best quality UPVC PPVC piping complete in all respect including connection from underground tank and main sewerage  </t>
  </si>
  <si>
    <t>ITEM No.</t>
  </si>
  <si>
    <t xml:space="preserve">Installation of owner supplied Split Type Airconditioners including all related &amp; allied works complete in all respect </t>
  </si>
  <si>
    <t xml:space="preserve">2.0 TON     with  5/8 x 3/8 size in Swg 22 </t>
  </si>
  <si>
    <t xml:space="preserve">1.0 TON /1.5 TON   with  1/2 x 1/4 size in Swg 22 </t>
  </si>
  <si>
    <t xml:space="preserve"> 4-ton   with  3/4 x 3/8 size in Swg 22  </t>
  </si>
  <si>
    <t>TOTAL HVAC WORKS</t>
  </si>
  <si>
    <t>1. Electrical Wiring</t>
  </si>
  <si>
    <t xml:space="preserve"> Rs. </t>
  </si>
  <si>
    <t>2. Switchgear</t>
  </si>
  <si>
    <t>3. Feeder &amp; Sub Feeder</t>
  </si>
  <si>
    <t>4. Telephone System</t>
  </si>
  <si>
    <t>5. Computer Networking</t>
  </si>
  <si>
    <t>6. Panic Alam System</t>
  </si>
  <si>
    <t>7. Earthing System</t>
  </si>
  <si>
    <t>8. Q Matic System</t>
  </si>
  <si>
    <t xml:space="preserve"> GRAND TOTAL </t>
  </si>
  <si>
    <t xml:space="preserve">ELECTRICAL WIRING                                                       </t>
  </si>
  <si>
    <t>Providing, wiring &amp; circuits for light points from distribution board to respective switch boxes as shown on the drawing wired with 3x2.5mm2 S/C PVC insulated cable in 20mm dia PVC conduit or PVC channel at  slab/wall/column, complete with all conduit &amp; wiring accessories and Megger Test Report must be carried out and to be submitted with the bill after completion of work along with Certificate of Geniuses of Electric Cables and its fixtures/accessories from Authorized Dealer/Distributor (FAST CABLES,PAK CABLE). (All material to be selected from approved manufacturer's list brand for PVC /UPVC pipeAdamjee,Dura.Beta or equivalent ) /as redocumented by Engineer as per site requirements.</t>
  </si>
  <si>
    <r>
      <t xml:space="preserve">Providing &amp; Installation of wall (Steel blade) bracket fan for kitchen &amp; vantage area, complete with all fixing accessories, ( Make: </t>
    </r>
    <r>
      <rPr>
        <b/>
        <sz val="11"/>
        <rFont val="Times New Roman"/>
        <family val="1"/>
      </rPr>
      <t>Pak Fan,GFC or Eq.</t>
    </r>
    <r>
      <rPr>
        <sz val="11"/>
        <rFont val="Times New Roman"/>
        <family val="1"/>
      </rPr>
      <t>)</t>
    </r>
  </si>
  <si>
    <r>
      <t>Providing &amp; Installation of 12”  size (ceiling/wall mounted) exhaust fans with louvers. (</t>
    </r>
    <r>
      <rPr>
        <b/>
        <sz val="11"/>
        <rFont val="Times New Roman"/>
        <family val="1"/>
      </rPr>
      <t>Pak Fan,GFC or Eq.)</t>
    </r>
  </si>
  <si>
    <r>
      <t>Providing &amp; Installation of 24”  size (Wallmounted) exhaust fans with louversfor Genset room. (</t>
    </r>
    <r>
      <rPr>
        <b/>
        <sz val="11"/>
        <rFont val="Times New Roman"/>
        <family val="1"/>
      </rPr>
      <t>Pak Fan,GFC or Eq.)</t>
    </r>
  </si>
  <si>
    <t>Providing &amp; installation of 15 liter Electric Geaser with plumbing /Electric work complete with all respect (Nasgas or equilent) .</t>
  </si>
  <si>
    <r>
      <t xml:space="preserve">Providing &amp; installation of gang switch "Schenider" </t>
    </r>
    <r>
      <rPr>
        <b/>
        <sz val="11"/>
        <rFont val="Times New Roman"/>
        <family val="1"/>
      </rPr>
      <t xml:space="preserve">(Vivache series) </t>
    </r>
    <r>
      <rPr>
        <sz val="11"/>
        <rFont val="Times New Roman"/>
        <family val="1"/>
      </rPr>
      <t>with 16 SWG sheet steel box mounted concealed surface.</t>
    </r>
  </si>
  <si>
    <t xml:space="preserve">1 Gang  10A       </t>
  </si>
  <si>
    <r>
      <t xml:space="preserve">2 Gang 10A </t>
    </r>
    <r>
      <rPr>
        <sz val="11"/>
        <color theme="1"/>
        <rFont val="Times New Roman"/>
        <family val="1"/>
      </rPr>
      <t>- IT Room, Vault, Kitchen,washroom, ATM, Locker, Emergency Loby Area).</t>
    </r>
  </si>
  <si>
    <t xml:space="preserve">3 Gang 10 A - BM, Banking Hall Ground floor, Teller.    </t>
  </si>
  <si>
    <t>4 Gang 10 A  - Banking Hall Area</t>
  </si>
  <si>
    <t xml:space="preserve">5 Gang 10 A            </t>
  </si>
  <si>
    <t xml:space="preserve">6 Gang 10 A -  Banking Hall,        </t>
  </si>
  <si>
    <r>
      <t xml:space="preserve">Supply &amp; installation of wiring of light point with 3x 1.5 sq.mm single core PVC insulated wires in 20 mm dia of PVC conduit in slab, wall, floor or on surface mounted completed in all respect from switch to point . Cable is </t>
    </r>
    <r>
      <rPr>
        <b/>
        <sz val="11"/>
        <rFont val="Times New Roman"/>
        <family val="1"/>
      </rPr>
      <t>(Pakistan Cable, Fast cable)  (All material to be selected from approved manufacturer's list brand for PVC /UPVC pipeAdamjee,Dura.Beta or equivalent )</t>
    </r>
  </si>
  <si>
    <t>Same as item # 1 but point to point</t>
  </si>
  <si>
    <r>
      <t xml:space="preserve">Providing, fixing &amp; connecting of Schenider </t>
    </r>
    <r>
      <rPr>
        <b/>
        <sz val="11"/>
        <rFont val="Times New Roman"/>
        <family val="1"/>
      </rPr>
      <t xml:space="preserve">(Vivache style) </t>
    </r>
    <r>
      <rPr>
        <sz val="11"/>
        <rFont val="Times New Roman"/>
        <family val="1"/>
      </rPr>
      <t>make 15 Amps, ,Kitchen,washroom 3 pin switch socket outlet complete with appropriate size 1.5mm thick sheet steel coloured orange  back box recessed in wall.</t>
    </r>
  </si>
  <si>
    <r>
      <t xml:space="preserve">Providing &amp; wiring of 13 Amps 3 pin power socket </t>
    </r>
    <r>
      <rPr>
        <b/>
        <sz val="11"/>
        <rFont val="Times New Roman"/>
        <family val="1"/>
      </rPr>
      <t xml:space="preserve">(Vivache style) </t>
    </r>
    <r>
      <rPr>
        <sz val="11"/>
        <rFont val="Times New Roman"/>
        <family val="1"/>
      </rPr>
      <t xml:space="preserve">outlet wired with </t>
    </r>
    <r>
      <rPr>
        <b/>
        <sz val="11"/>
        <rFont val="Times New Roman"/>
        <family val="1"/>
      </rPr>
      <t>3x2.5 mm2</t>
    </r>
    <r>
      <rPr>
        <sz val="11"/>
        <rFont val="Times New Roman"/>
        <family val="1"/>
      </rPr>
      <t xml:space="preserve">  PVC insulated cable in 25mm dia PVC conduit or PVC duct recessed in wall/floor, complete will all conduit &amp; wiring accessories in kitchen,lobby Hall area, Wash rooms,Custumer sitting area,</t>
    </r>
    <r>
      <rPr>
        <b/>
        <sz val="11"/>
        <rFont val="Times New Roman"/>
        <family val="1"/>
      </rPr>
      <t>"(For Other Area)</t>
    </r>
  </si>
  <si>
    <t>Same as item 13 but outlet to outlet</t>
  </si>
  <si>
    <r>
      <t>Providing, fixing &amp; installation of</t>
    </r>
    <r>
      <rPr>
        <b/>
        <sz val="11"/>
        <rFont val="Times New Roman"/>
        <family val="1"/>
      </rPr>
      <t xml:space="preserve"> "Schenider" </t>
    </r>
    <r>
      <rPr>
        <sz val="11"/>
        <rFont val="Times New Roman"/>
        <family val="1"/>
      </rPr>
      <t>make 13 /3 pin (Vivache style)switch socket outlet.  with 1.5 mm  thick sheet steel coloured orange back box complete with all accessories for Banking Hall, Water dispensor, kitchen,copier, Ventage.</t>
    </r>
    <r>
      <rPr>
        <b/>
        <sz val="11"/>
        <rFont val="Times New Roman"/>
        <family val="1"/>
      </rPr>
      <t>(For Other Area)</t>
    </r>
  </si>
  <si>
    <r>
      <t xml:space="preserve">Providing &amp; wiring of 13Amps 3 pin (Vivache style) power socket outlet wired with </t>
    </r>
    <r>
      <rPr>
        <b/>
        <sz val="11"/>
        <rFont val="Times New Roman"/>
        <family val="1"/>
      </rPr>
      <t xml:space="preserve">3x2.5 mm2 </t>
    </r>
    <r>
      <rPr>
        <sz val="11"/>
        <rFont val="Times New Roman"/>
        <family val="1"/>
      </rPr>
      <t xml:space="preserve"> PVC insulated cable in 25mm dia PVC conduit or PVC duct recessed in wall/floor, complete will all conduit &amp; wiring accessories for work stations.</t>
    </r>
    <r>
      <rPr>
        <b/>
        <sz val="11"/>
        <rFont val="Times New Roman"/>
        <family val="1"/>
      </rPr>
      <t>"</t>
    </r>
    <r>
      <rPr>
        <sz val="11"/>
        <rFont val="Times New Roman"/>
        <family val="1"/>
      </rPr>
      <t xml:space="preserve"> (For Wapda &amp; UPS)</t>
    </r>
    <r>
      <rPr>
        <b/>
        <sz val="11"/>
        <rFont val="Times New Roman"/>
        <family val="1"/>
      </rPr>
      <t xml:space="preserve"> (All material to be selected from approved manufacturer's list brand for PVC /UPVC pipeAdamjee,Dura.Beta or equivalent ) (Offices Area)</t>
    </r>
  </si>
  <si>
    <r>
      <t xml:space="preserve">Providing, fixing &amp; installation of 13Amps 3pin </t>
    </r>
    <r>
      <rPr>
        <b/>
        <sz val="11"/>
        <rFont val="Times New Roman"/>
        <family val="1"/>
      </rPr>
      <t>(Vivache style)</t>
    </r>
    <r>
      <rPr>
        <sz val="11"/>
        <rFont val="Times New Roman"/>
        <family val="1"/>
      </rPr>
      <t xml:space="preserve">switch socket  </t>
    </r>
    <r>
      <rPr>
        <b/>
        <sz val="11"/>
        <rFont val="Times New Roman"/>
        <family val="1"/>
      </rPr>
      <t>( "Schenider")</t>
    </r>
    <r>
      <rPr>
        <sz val="11"/>
        <rFont val="Times New Roman"/>
        <family val="1"/>
      </rPr>
      <t xml:space="preserve"> with 1.5 mm thick steel sheet coloured orange back box complete with all accessories.(For BM office,I.T &amp; all workstations wapda &amp; UPS power sockets)</t>
    </r>
    <r>
      <rPr>
        <b/>
        <sz val="11"/>
        <rFont val="Times New Roman"/>
        <family val="1"/>
      </rPr>
      <t xml:space="preserve"> (Offices Area)</t>
    </r>
  </si>
  <si>
    <r>
      <t xml:space="preserve">Provding &amp; Laying of Coaxial cable RG-75 in 25 mm dia PVc conduit for LCD Plasma Screen including TV socket  with 1.5 mmthick back box of Clipsil make </t>
    </r>
    <r>
      <rPr>
        <b/>
        <sz val="11"/>
        <rFont val="Times New Roman"/>
        <family val="1"/>
      </rPr>
      <t>(Fast cables,Pakistan cables) (All material to be selected from approved manufacturer's list brand for PVC /UPVC pipeAdamjee,Dura.Beta or equivalent )</t>
    </r>
  </si>
  <si>
    <t xml:space="preserve">Providing &amp; installation of LED 36W/40W Linear light 3"x 1 Meter 4000K ( Osaka brand). </t>
  </si>
  <si>
    <t>Providing &amp; installation of LED 40W panel light 1'X4' warm white 4000K ( Osaka brand) Contact for Osaka lights.</t>
  </si>
  <si>
    <t>I</t>
  </si>
  <si>
    <t>0321-5006164 &amp; 051-5555916 for North region</t>
  </si>
  <si>
    <t>II</t>
  </si>
  <si>
    <t xml:space="preserve">0300-8209080 for South region  </t>
  </si>
  <si>
    <t>III</t>
  </si>
  <si>
    <t>0321-5082508 for Centeral region</t>
  </si>
  <si>
    <t xml:space="preserve">Providing &amp; installation of LED 40w panel light 2'x2' -4000K ( Osaka brand Contact for Osaka lights. Lobby areas,BM. </t>
  </si>
  <si>
    <t>Providing &amp; installation of LED 40w panel light 70mmx80mmx1000mm' warm white 4000K (Osaka brand) Contact for Osaka lights.</t>
  </si>
  <si>
    <t xml:space="preserve">Providing &amp; installation of LED 18w round shape panel light - 4000K in ,Teller area,ATM, Kitchen, Vault (Osaka brand) Contact for Osaka lights.     </t>
  </si>
  <si>
    <t xml:space="preserve">Providing &amp; installation of LED 12w round shape panel light - 4000K in wash rooms, store,IT room, lobby area, out side the brach area,  (Osaka brand) Contact for Osaka lights. </t>
  </si>
  <si>
    <t xml:space="preserve">Providing &amp; installation of LED COB Down lighter 7w round shape fixture(cash area, BM office &amp; Branch internal corners)  (Osaka brand) Contact for Osaka lights.                          </t>
  </si>
  <si>
    <t xml:space="preserve">0300-8209080 for South region </t>
  </si>
  <si>
    <t xml:space="preserve">Providing &amp; installation of LED COB Down lighter 12w round shape fixture(cash receiving area,Varandah,ATM  (Osaka brand) Contact for Osaka lights.                          </t>
  </si>
  <si>
    <t xml:space="preserve">Providing &amp; installation of Osaka Bulk Head Round Light Bulb 12Wround shape fixture (Genset Room) (Osaka brand) Contact for Osaka lights.                          </t>
  </si>
  <si>
    <t>Supply &amp; installation Pendant Lights complet in all respects any good quality (China)</t>
  </si>
  <si>
    <r>
      <t>Providing  6 circuits with 2.5mmx3 for  5</t>
    </r>
    <r>
      <rPr>
        <b/>
        <u/>
        <sz val="11"/>
        <rFont val="Times New Roman"/>
        <family val="1"/>
      </rPr>
      <t xml:space="preserve"> UPS lights</t>
    </r>
    <r>
      <rPr>
        <sz val="11"/>
        <rFont val="Times New Roman"/>
        <family val="1"/>
      </rPr>
      <t xml:space="preserve"> in Hall areas, Cash Counter, IT Room,  vault room, ATM,OM, BM &amp; wash rooms,Banking Hall.</t>
    </r>
  </si>
  <si>
    <r>
      <t>Providing installing &amp; wiring for (single phase) split unit or Cassete Type from distribution board to respective switches or split unit with</t>
    </r>
    <r>
      <rPr>
        <b/>
        <sz val="11"/>
        <rFont val="Times New Roman"/>
        <family val="1"/>
      </rPr>
      <t xml:space="preserve"> 3x4mm²</t>
    </r>
    <r>
      <rPr>
        <sz val="11"/>
        <rFont val="Times New Roman"/>
        <family val="1"/>
      </rPr>
      <t xml:space="preserve"> S/C PVC cable in 25mm dia conduit, complete with all accessories including termination. </t>
    </r>
    <r>
      <rPr>
        <b/>
        <sz val="11"/>
        <rFont val="Times New Roman"/>
        <family val="1"/>
      </rPr>
      <t>(All material to be selected from approved manufacturer's list brand for PVC /UPVC pipeAdamjee,Dura.Beta or equivalent )</t>
    </r>
  </si>
  <si>
    <r>
      <t>Providing installing &amp; wiring for (three phase) split unit or Cassete Type from distribution board to respective switches or split unit with</t>
    </r>
    <r>
      <rPr>
        <b/>
        <sz val="11"/>
        <color theme="1"/>
        <rFont val="Times New Roman"/>
        <family val="1"/>
      </rPr>
      <t xml:space="preserve"> 2x6mm² </t>
    </r>
    <r>
      <rPr>
        <sz val="11"/>
        <color theme="1"/>
        <rFont val="Times New Roman"/>
        <family val="1"/>
      </rPr>
      <t xml:space="preserve">+ </t>
    </r>
    <r>
      <rPr>
        <b/>
        <sz val="11"/>
        <color theme="1"/>
        <rFont val="Times New Roman"/>
        <family val="1"/>
      </rPr>
      <t>1x4mm</t>
    </r>
    <r>
      <rPr>
        <sz val="11"/>
        <color theme="1"/>
        <rFont val="Times New Roman"/>
        <family val="1"/>
      </rPr>
      <t xml:space="preserve">² S/C PVC cable in 25mm dia conduit, complete with all accessories including termination. </t>
    </r>
    <r>
      <rPr>
        <b/>
        <sz val="11"/>
        <color theme="1"/>
        <rFont val="Times New Roman"/>
        <family val="1"/>
      </rPr>
      <t>(All material to be selected from approved manufacturer's list brand for PVC /UPVC pipeAdamjee,Dura.Beta or equivalent )</t>
    </r>
  </si>
  <si>
    <r>
      <t>Providing installing &amp; wiring 1 for Sign Board with  3</t>
    </r>
    <r>
      <rPr>
        <b/>
        <sz val="11"/>
        <rFont val="Times New Roman"/>
        <family val="1"/>
      </rPr>
      <t xml:space="preserve">x4mm² </t>
    </r>
    <r>
      <rPr>
        <sz val="11"/>
        <rFont val="Times New Roman"/>
        <family val="1"/>
      </rPr>
      <t xml:space="preserve">S/C PVC cable &amp; 1 for(ATM sign board) in 25mm dia conduit with one 10 Amp  2 -pole MCB enclosed in 1 6mm thick back box , complete with all accessories. </t>
    </r>
  </si>
  <si>
    <t>DISTRIBUTION PANELS / SWITCHBOARDS</t>
  </si>
  <si>
    <t>MAIN DISTRIBUTION BOARD. Main DB shall be made of 16 SWG steel sheet total enclosed electro static painted, wall mounted, indoor/outdoor type, suitable for operation on 3 phase 4 wires, 50 cycles, 400/600 volts system and shall comprise of  Breakers to be installed by approved Panel Builder by AKBL (Schenider,Tarasaki) and Breaker Test Report must be attched with bill along with Certificate of Geniuses of all Breakers and its fixtures/accessories from Authorized Dealer/Distributor. / as redocumented by Engineer as per site requirements.</t>
  </si>
  <si>
    <t>i) MDB</t>
  </si>
  <si>
    <t>INCOMING</t>
  </si>
  <si>
    <t>100ATP MCCB (18 KA)</t>
  </si>
  <si>
    <t xml:space="preserve">1x100 &amp; 1X100 ATP MCCB Spare </t>
  </si>
  <si>
    <t>3-CTs' ratio 150/5, make Fico , Effen , Camsco ( EU brand )</t>
  </si>
  <si>
    <t>1-Digital Ammeter, make Camsco , Zigler, Entes  ( EU brand )</t>
  </si>
  <si>
    <t>1-Ammeter selector switch. Bretter (Itly) , Camsco</t>
  </si>
  <si>
    <t>1-Digital Voltmeter +Voltmeter selector switch.Camsco , Zigler,Entes  ( EU brand )</t>
  </si>
  <si>
    <t>3-Phase indication lights. France Legrand. 1 No Copper  Busbar complete with 4 bars TP 500 Volts.</t>
  </si>
  <si>
    <t xml:space="preserve">DB Size : 36" x 24" x 8"    </t>
  </si>
  <si>
    <t>Distribution Board: Supply, install and connect following surface mounted DB's of 16 SWG sheet with 20% space for future requirement with MCCB and CB (Schenider,Tarasaki) and all mounting accessories as per the drawings. Complete in all respect.</t>
  </si>
  <si>
    <t xml:space="preserve">i)  DB with 100 Amp MCCB with Volt / CT Ampere Meters For ( LIGHT, POWER and AC's )     </t>
  </si>
  <si>
    <t>OUTGOING Breaker with  45MCB in each DB</t>
  </si>
  <si>
    <t xml:space="preserve">SP- MCB10/16/20/ Amp MCB (6 KA) </t>
  </si>
  <si>
    <t xml:space="preserve">DB Size : 25" x 24" x 6" </t>
  </si>
  <si>
    <t>iii) DB with Two 32Amp 2 Pole MCB only in main UPS DB for Computer "UPS Supply"</t>
  </si>
  <si>
    <t>OUTGOING Breaker with 20 MCB in each DB</t>
  </si>
  <si>
    <t xml:space="preserve">10 Amp  MCB (5 KA) </t>
  </si>
  <si>
    <t xml:space="preserve">install 32 Amp rotary changeover complete with all respect for UPS </t>
  </si>
  <si>
    <t xml:space="preserve">DB Size : 24" x 24" x 6"  </t>
  </si>
  <si>
    <t>Providing and fixing of 10 KVA AVR in I.T room (sorvo motorize base with 30 sec delay) WITH 1 year complete gurantee</t>
  </si>
  <si>
    <t>Cable Tray</t>
  </si>
  <si>
    <t xml:space="preserve">8"x3" with cover 18 SWG with all respects. </t>
  </si>
  <si>
    <t>RFT</t>
  </si>
  <si>
    <t>ii</t>
  </si>
  <si>
    <t xml:space="preserve">4"x3" with cover 18 SWG with all respects. </t>
  </si>
  <si>
    <t>TOTAL</t>
  </si>
  <si>
    <t xml:space="preserve">FEEDER AND SUB-FEEDER   </t>
  </si>
  <si>
    <t xml:space="preserve"> FEEDER AND SUB- FEEDER</t>
  </si>
  <si>
    <t>MAIN &amp; SUB-MAIN CABLES</t>
  </si>
  <si>
    <t>Providing, Laying, Testing, Termination and Commissioning of following single core/multi core PVC insulated Copper Conductor Cables for main/sub-main power distribution system as shown in the schematic drawings and cable schedule in already installed pvc conduit brand Adamjee,Dura.Beta pipe for Fast cable, Pakistan cables Work also includes necessary termination accessories like compression lugs, color coded sleeves, identification tags and Megger Test Report must be carried out and to be submitted with the bill after completion of work along with Certificate of Geniuses of Electric Cables and its fixtures/accessories from Authorized Dealer/Distributor. etc /as redocumented by Engineer as per site requirements.</t>
  </si>
  <si>
    <t>4C, 50 Sqmm PVC/PVC conduit brand Adamjee,Dura.Beta pipe Meter to DB-B</t>
  </si>
  <si>
    <r>
      <t xml:space="preserve">4C, 35 Sqmm PVC/PVC conduit brand Adamjee,Dura.Beta pipe Meter to DB-B     </t>
    </r>
    <r>
      <rPr>
        <b/>
        <sz val="12"/>
        <rFont val="Times New Roman"/>
        <family val="1"/>
      </rPr>
      <t xml:space="preserve"> </t>
    </r>
  </si>
  <si>
    <r>
      <t xml:space="preserve">4C, 25 Sqmm PVC/PVC conduit brand Adamjee,Dura.Beta pipe  Meter to DB-B    </t>
    </r>
    <r>
      <rPr>
        <b/>
        <sz val="12"/>
        <rFont val="Times New Roman"/>
        <family val="1"/>
      </rPr>
      <t xml:space="preserve">  </t>
    </r>
  </si>
  <si>
    <t xml:space="preserve">4C, 16 Sqmm PVC/PVC conduit brand Adamjee,Dura.Beta pipe Meter to DB-B </t>
  </si>
  <si>
    <t xml:space="preserve">4C, 10 Sqmm PVC/PVC conduit brand Adamjee,Dura.Beta pipe Meter to DB-B </t>
  </si>
  <si>
    <t>4C, 50 Sqmm PVC/PVC conduit brand Adamjee,Dura.Beta pipe (For Generator to ATS )</t>
  </si>
  <si>
    <t>4C, 35 Sqmm PVC/PVC conduit brand Adamjee,Dura.Beta pipe (For Generator to ATS )</t>
  </si>
  <si>
    <t>4C, 25 Sqmm PVC/PVC  conduit brand Adamjee,Dura.Beta pipe(For Generator to ATS )</t>
  </si>
  <si>
    <t xml:space="preserve">4C, 35 Sqmm PVC/PVC  conduit brand Adamjee,Dura.Beta pipeFrom ATS Panel to DB Breakers for A.C </t>
  </si>
  <si>
    <t xml:space="preserve">4C, 25 Sqmm PVC/PVC conduit brand Adamjee,Dura.Beta pipe From ATS Panel to DB Breakers for A.C </t>
  </si>
  <si>
    <t xml:space="preserve">4C, 16 Sqmm PVC/PVC conduit brand Adamjee,Dura.Beta pipe From ATS Panel to DB Breakers for A.C </t>
  </si>
  <si>
    <t xml:space="preserve">Providing &amp; wiring of 3 x 06 Sqmm PVC/in PVC conduit brand Adamjee,Dura.Beta pipe  From MDB to Clipsil Industrial Sockets for UPS input &amp; output. </t>
  </si>
  <si>
    <t xml:space="preserve">Two pair Industrial Socket male &amp; female make "Schenider" 32Amp UPS to UPS DB complete with all respect. </t>
  </si>
  <si>
    <t>4 Core, 2.5 Sqmm weather proof Flexible Control Cable for ATS/AMF Operation including pvc conduit brand Adamjee,Dura.Beta pipe.</t>
  </si>
  <si>
    <t xml:space="preserve">Total </t>
  </si>
  <si>
    <t>TELEPHONE SYSTEM</t>
  </si>
  <si>
    <r>
      <t xml:space="preserve"> </t>
    </r>
    <r>
      <rPr>
        <b/>
        <u/>
        <sz val="12"/>
        <rFont val="Times New Roman"/>
        <family val="1"/>
      </rPr>
      <t>TELEPHONE SYSTEM</t>
    </r>
  </si>
  <si>
    <t xml:space="preserve">Providing installation &amp; termination of twisted 15 pair 0.6mm telephone shielded cable with earth conductor including 25 mmdia PVC pipe conduit brand Adamjee,Dura.Beta pipeconcealed/surface mounted including all accessories, terminations etc of the following sizes as per specifications / drawings and after completion of work the Certificate of Geniuses of Telephone Cables and its fixtures/accessories from Authorized Dealer/Distributor..
</t>
  </si>
  <si>
    <t xml:space="preserve">Providing &amp; installation of Telephone socket outlet(CLIPSIL by Schenider) with Cat.6,  telephone cable in 25 mm dia PVC conduit brand Adamjee,Dura.Beta pipe and sheet steel back box with brass earth terminal, concealed / surface including all its accessories, as per drawing &amp; specifications,complete in all respect.
</t>
  </si>
  <si>
    <t>NOS</t>
  </si>
  <si>
    <r>
      <t>Supply, installation and connection of telephone junction boxes in side &amp; out side of the branch (T.J.Bs)   fabricated in 16 SWG sheet steel housing with openable hinged cover, with brass earth terminal with accessories fixing arrangements etc. withcomplete in all respect.</t>
    </r>
    <r>
      <rPr>
        <b/>
        <sz val="12"/>
        <rFont val="Times New Roman"/>
        <family val="1"/>
      </rPr>
      <t xml:space="preserve">(Schenider, 3M Full Guage) Fake &amp; Sub-standard Cable should be reject. </t>
    </r>
  </si>
  <si>
    <t>COMPUTER NET WORKING SYSTEM</t>
  </si>
  <si>
    <t>ITEM     NO</t>
  </si>
  <si>
    <t>Qty</t>
  </si>
  <si>
    <t>Amount</t>
  </si>
  <si>
    <t xml:space="preserve"> COMPUTER NET WORKING SYSTEM</t>
  </si>
  <si>
    <t>Providing, laying &amp; Testing of Data cable Cat -6 in 25 mm dia pvc conduit brand Adamjee,Dura.Beta pipe including  data outlet socket of Schneider make fixed on 1.5 mm thick steel colored orange back box complete in all respect( Schneider/ Corning Original) and Fluke Test Report must be carried out and report will be submitted with bill along  Certificate of Geniuses of Network Cables and its fixtures/accessories from Authorized Dealer/Distributor./as redocumented by Engineer as per site requirements.</t>
  </si>
  <si>
    <t>Providing &amp; fixing of Computer Junction Box 12''x12''x3'' powder coated ,16 SWg sheet steel Box.</t>
  </si>
  <si>
    <t xml:space="preserve">PANIC ALARM SYSTEM    </t>
  </si>
  <si>
    <t xml:space="preserve"> PANIC ALARM SYSTEM</t>
  </si>
  <si>
    <r>
      <t>Providing &amp; Laying of 5-pair  Telephone cable in 25 mm dia PVC conduit</t>
    </r>
    <r>
      <rPr>
        <b/>
        <sz val="11"/>
        <rFont val="Times New Roman"/>
        <family val="1"/>
      </rPr>
      <t>( Pakistan cable or Fast cable)</t>
    </r>
    <r>
      <rPr>
        <sz val="11"/>
        <rFont val="Times New Roman"/>
        <family val="1"/>
      </rPr>
      <t xml:space="preserve"> for panic alarm system and Certificate of Geniuses of Cables and its fixtures/accessories from Authorized Dealer/Distributor must be submitted with the bill.. (Must be fixed in Conduit)</t>
    </r>
  </si>
  <si>
    <t xml:space="preserve">Provide &amp; Installation </t>
  </si>
  <si>
    <t xml:space="preserve">           (Other brand or fake cables will be regected )</t>
  </si>
  <si>
    <t xml:space="preserve">EARTHING SYSTEM            </t>
  </si>
  <si>
    <t xml:space="preserve">UNIT </t>
  </si>
  <si>
    <t>Providing , installation , testing and commissioning of following items for earthing &amp; bonding system of complete data center including all material, boring, labor, tools, transportation, accessories etc. Complete in all respects including detailed test reports. Estimated earth stations are taken at this stage. Contractor has to check the soil resistivity at site and propose required stations to achieve earth resistance not more than one ohms and Earth Test Report must be submitted with the bill along with Certificate of Geniuses of Electric Cables and its fixtures/accessories from Authorized Dealer/Distributor</t>
  </si>
  <si>
    <t>EARTH STATIONS</t>
  </si>
  <si>
    <r>
      <rPr>
        <b/>
        <sz val="12"/>
        <rFont val="Times New Roman"/>
        <family val="1"/>
      </rPr>
      <t>High Conductivity Active Green Earth</t>
    </r>
    <r>
      <rPr>
        <sz val="12"/>
        <rFont val="Times New Roman"/>
        <family val="1"/>
      </rPr>
      <t xml:space="preserve"> Station using 38 mm dia tin plated copper pipe including 6" dia, upto 12 FT to 20 FT Pit with 4'x4'x20 in NSL / Ground. and Earth enhancement Electrolytic compound with "Coal ,Salt &amp; Sand with 50mm copper rope ".OR deep boring with 4 inches bore pipe upto</t>
    </r>
    <r>
      <rPr>
        <b/>
        <sz val="12"/>
        <rFont val="Times New Roman"/>
        <family val="1"/>
      </rPr>
      <t xml:space="preserve"> "water level"with G-I </t>
    </r>
    <r>
      <rPr>
        <sz val="12"/>
        <rFont val="Times New Roman"/>
        <family val="1"/>
      </rPr>
      <t>pipe</t>
    </r>
    <r>
      <rPr>
        <b/>
        <sz val="12"/>
        <rFont val="Times New Roman"/>
        <family val="1"/>
      </rPr>
      <t xml:space="preserve"> 2"inch</t>
    </r>
    <r>
      <rPr>
        <sz val="12"/>
        <rFont val="Times New Roman"/>
        <family val="1"/>
      </rPr>
      <t xml:space="preserve"> Earth station shall be provided with inspection chamber and heavy duty round MS cover, painted with anti rust paint. The earth lead shall be terminated at the copper pipe using proper cad weld jointing method.</t>
    </r>
  </si>
  <si>
    <t>For Main Electrical Panel / UPS DB /Generator / SPDB  (if required )</t>
  </si>
  <si>
    <r>
      <t xml:space="preserve">High Conductivity Active Green Earth </t>
    </r>
    <r>
      <rPr>
        <sz val="12"/>
        <rFont val="Times New Roman"/>
        <family val="1"/>
      </rPr>
      <t>Station using 38 mm</t>
    </r>
    <r>
      <rPr>
        <b/>
        <sz val="12"/>
        <rFont val="Times New Roman"/>
        <family val="1"/>
      </rPr>
      <t xml:space="preserve"> </t>
    </r>
    <r>
      <rPr>
        <sz val="12"/>
        <rFont val="Times New Roman"/>
        <family val="1"/>
      </rPr>
      <t>dia tin plated copper pipe including 6" dia, 20' deep boring and earth enhancement electrolytic compound and Earth Test Points. Earth station shall be provided with inspection chamber and heavy duty round MS cover, painted with anti rust paint. The earth lead shall be terminated at the copper pipe using proper cad weld jointing method.</t>
    </r>
  </si>
  <si>
    <t>EARTH LEADS / CONDUCTORS</t>
  </si>
  <si>
    <t>Single Core PVC insulated ,1X16 Sqmm Stranded Copper Conductor, green in color in appropriate size of PVC conduits. (From Earth Pit to Earth Point in DB  for Generator.</t>
  </si>
  <si>
    <r>
      <t xml:space="preserve">Single Core PVC insulated , 1X16 Sqmm Stranded Copper Conductor, green in color in appropriate size of PVC conduits. (From Earth Pit to Earth Point in DB      for </t>
    </r>
    <r>
      <rPr>
        <b/>
        <sz val="12"/>
        <rFont val="Times New Roman"/>
        <family val="1"/>
      </rPr>
      <t>AC System ,Lighting &amp; Power</t>
    </r>
    <r>
      <rPr>
        <sz val="12"/>
        <rFont val="Times New Roman"/>
        <family val="1"/>
      </rPr>
      <t xml:space="preserve"> .</t>
    </r>
  </si>
  <si>
    <t>iii</t>
  </si>
  <si>
    <r>
      <t xml:space="preserve">Single Core PVC insulated , 1X16 Sqmm Stranded Copper Conductor, green in color in appropriate size of PVC conduits. </t>
    </r>
    <r>
      <rPr>
        <b/>
        <sz val="12"/>
        <rFont val="Times New Roman"/>
        <family val="1"/>
      </rPr>
      <t>(For Earth Bar to PABX and MDF in IT Room)</t>
    </r>
  </si>
  <si>
    <t>iv</t>
  </si>
  <si>
    <r>
      <t xml:space="preserve">Single Core PVC insulated , 1X16 Sqmm Stranded Copper Conductor, green in color in appropriate size of PVC conduits. </t>
    </r>
    <r>
      <rPr>
        <b/>
        <sz val="12"/>
        <rFont val="Times New Roman"/>
        <family val="1"/>
      </rPr>
      <t>(For Earth Bar to SPD Panel)</t>
    </r>
  </si>
  <si>
    <t xml:space="preserve">CCTV &amp; Q-MATIC SYSTEM         </t>
  </si>
  <si>
    <t>ITOM NO</t>
  </si>
  <si>
    <t xml:space="preserve">   CC-TV SYSTEM</t>
  </si>
  <si>
    <t>WIRING FOR FIRE ALARM, Q-MATIC &amp; CCTV SYSTEM Providing, Installation.</t>
  </si>
  <si>
    <r>
      <t xml:space="preserve">Supply and Installation of Five pair  Fast cable/ Pakistan cable for complete </t>
    </r>
    <r>
      <rPr>
        <b/>
        <sz val="11"/>
        <rFont val="Times New Roman"/>
        <family val="1"/>
      </rPr>
      <t>fire alarm system</t>
    </r>
    <r>
      <rPr>
        <sz val="11"/>
        <rFont val="Times New Roman"/>
        <family val="1"/>
      </rPr>
      <t xml:space="preserve"> &amp; including appropriate size of PVC</t>
    </r>
    <r>
      <rPr>
        <b/>
        <sz val="11"/>
        <rFont val="Times New Roman"/>
        <family val="1"/>
      </rPr>
      <t xml:space="preserve"> </t>
    </r>
    <r>
      <rPr>
        <sz val="11"/>
        <rFont val="Times New Roman"/>
        <family val="1"/>
      </rPr>
      <t>conduits. Complete in all respects.</t>
    </r>
  </si>
  <si>
    <r>
      <t xml:space="preserve">Power wiring for </t>
    </r>
    <r>
      <rPr>
        <b/>
        <sz val="11"/>
        <rFont val="Times New Roman"/>
        <family val="1"/>
      </rPr>
      <t>FACP</t>
    </r>
    <r>
      <rPr>
        <sz val="11"/>
        <rFont val="Times New Roman"/>
        <family val="1"/>
      </rPr>
      <t xml:space="preserve"> from DB using 3 x 1.5 sqmm single core pvc insulated wires in appropriate size of PVC conduit. Complete in all respects.</t>
    </r>
  </si>
  <si>
    <r>
      <t xml:space="preserve">Power  circuits wiring for </t>
    </r>
    <r>
      <rPr>
        <b/>
        <sz val="11"/>
        <rFont val="Times New Roman"/>
        <family val="1"/>
      </rPr>
      <t>CCTV power</t>
    </r>
    <r>
      <rPr>
        <sz val="11"/>
        <rFont val="Times New Roman"/>
        <family val="1"/>
      </rPr>
      <t xml:space="preserve"> from DB-UPS to each camera in looping arrangement using 3 x 1.5 sqmm single core pvc insulated wires in appropriate size of PVC conduit. Complete in all respects.</t>
    </r>
  </si>
  <si>
    <t xml:space="preserve">Wiring for Q-Management System using 6 Pairs 2No. CAT-6 Cable in 20mm dia PVC conduit, buried in floor or concealed in wall/floor, or surface as required including all conduit accessories , back boxes for workstation terminal etc. for Q. Management system. </t>
  </si>
  <si>
    <t>Console for Lockers room.</t>
  </si>
  <si>
    <r>
      <t xml:space="preserve">Providing and making console with mirror  in lockers room comprising of laminated board of Formite 7195 base 5 mm thick distortion free looking glass. Complete in all respects as shown in drawings and </t>
    </r>
    <r>
      <rPr>
        <b/>
        <sz val="12"/>
        <rFont val="Times New Roman"/>
        <family val="1"/>
      </rPr>
      <t>as approved by Engineer.</t>
    </r>
    <r>
      <rPr>
        <sz val="12"/>
        <rFont val="Times New Roman"/>
        <family val="1"/>
      </rPr>
      <t xml:space="preserve"> (design)</t>
    </r>
  </si>
  <si>
    <t>ITEM
 NO</t>
  </si>
  <si>
    <r>
      <t xml:space="preserve">Supply and installation of refrigerant piping  (Brand </t>
    </r>
    <r>
      <rPr>
        <b/>
        <sz val="12"/>
        <rFont val="Times New Roman"/>
        <family val="1"/>
      </rPr>
      <t>Trox,mullar Swg 22</t>
    </r>
    <r>
      <rPr>
        <sz val="12"/>
        <rFont val="Times New Roman"/>
        <family val="1"/>
      </rPr>
      <t xml:space="preserve">)
for wall mounted and ceiling cassette type ACs. with expanded rubber 
foam insulation protected with gray tape, gas charging if required. 
Control wiring for </t>
    </r>
    <r>
      <rPr>
        <b/>
        <sz val="12"/>
        <rFont val="Times New Roman"/>
        <family val="1"/>
      </rPr>
      <t>Reversible or cool only units</t>
    </r>
    <r>
      <rPr>
        <sz val="12"/>
        <rFont val="Times New Roman"/>
        <family val="1"/>
      </rPr>
      <t xml:space="preserve"> with the provision 
of inside or outside power supply PVC insulated copper cable in 
PVC conduit (Make: Fast cables,Pakistan cables) between internal
 and external units, complete in all respect. </t>
    </r>
  </si>
  <si>
    <t>Supply and installation of UPVC (3/4" and 1") Pipe  for drain including cutting
of CC Floor, Wall, Slab and filling by cement plaster complete in all respect.</t>
  </si>
  <si>
    <t>Steel reinforcement For RCC Works (06-08-c)</t>
  </si>
  <si>
    <t>GENERAL WORKING</t>
  </si>
  <si>
    <t>Steel</t>
  </si>
  <si>
    <t>Proposed R.C.C Wall &amp; Base  for Locker &amp; Strong rooms (Excluding Steel). 06-07-c-03</t>
  </si>
  <si>
    <t>RCC 1:2:4</t>
  </si>
  <si>
    <t>Formwork</t>
  </si>
  <si>
    <t>Sq.ft</t>
  </si>
  <si>
    <t>PCC (1:2:4) Genset Pad-06-05-f</t>
  </si>
  <si>
    <t>PCC 1:2:4</t>
  </si>
  <si>
    <t>Brickwork 1:4</t>
  </si>
  <si>
    <t>Plaster 1:4</t>
  </si>
  <si>
    <t>Plaster Works. 11-09-c</t>
  </si>
  <si>
    <t>S.N</t>
  </si>
  <si>
    <t>Descriptions</t>
  </si>
  <si>
    <t>Rate (Rs)</t>
  </si>
  <si>
    <t>Add 13% KPRA</t>
  </si>
  <si>
    <t>Final Composite Rate (Rs)</t>
  </si>
  <si>
    <t>PCC 1:3:6</t>
  </si>
  <si>
    <t>PCC 1:4:8</t>
  </si>
  <si>
    <t>Code</t>
  </si>
  <si>
    <t>06-5-h</t>
  </si>
  <si>
    <t>06-5-i</t>
  </si>
  <si>
    <t>Corian</t>
  </si>
  <si>
    <t>Floor Tile</t>
  </si>
  <si>
    <t>10-36-a</t>
  </si>
  <si>
    <t>10-55-g</t>
  </si>
  <si>
    <t>skirting</t>
  </si>
  <si>
    <t>Bathroom tile</t>
  </si>
  <si>
    <t>10-55-j</t>
  </si>
  <si>
    <t>Tuff tiles</t>
  </si>
  <si>
    <t>10-38-a</t>
  </si>
  <si>
    <t>10-38-b</t>
  </si>
  <si>
    <t>Kitchen Counter Top marble (Super White 1" thick)</t>
  </si>
  <si>
    <t>Kitchen Counter Top marble (Badal 1" thick)</t>
  </si>
  <si>
    <t>Providing, laying &amp; fixing of pre polished 24mm thick shara grey granite of  best quality with approved size and shade  including making of gola, grouting and jointing including cost of cutting for basin and sink bowl including filling with silicone around joint complete in all respect as per satisfaction by the Engineer/Architect.</t>
  </si>
  <si>
    <r>
      <t>Providing and laying 20mm thick pre-polished Sahara Grey / Golden Black granite of approved quality and size on any type of  flooring straight or curved,  as per drawings, laid with cement slurry over cement sand mortar (1:4), including  filling of joint with grouting material, rubbing,</t>
    </r>
    <r>
      <rPr>
        <b/>
        <sz val="12"/>
        <rFont val="Times New Roman"/>
        <family val="1"/>
      </rPr>
      <t xml:space="preserve"> </t>
    </r>
    <r>
      <rPr>
        <sz val="12"/>
        <rFont val="Times New Roman"/>
        <family val="1"/>
      </rPr>
      <t>rounding and final  chemical polish  etc, complete in all respects. or as per specification of Bank's Architect/Engineer.</t>
    </r>
  </si>
  <si>
    <t>10-49-g</t>
  </si>
  <si>
    <t>Providing &amp; fixing 60 mm thick Envicrete/IZHAR or EQ. Pavers including Kerb stone, excavation, backfill, 6" thick compacted soil, 1:4:8 Cement Concrete bed and  1:4 c.s mortar and 2" thick sand cushion as per bank's Engineer/Architect. ( New Pavements) Strength 3000 psi</t>
  </si>
  <si>
    <t>flooring</t>
  </si>
  <si>
    <t>14-153-c</t>
  </si>
  <si>
    <t>12mm tempered glass</t>
  </si>
  <si>
    <t>ATM internal steel door</t>
  </si>
  <si>
    <t>Emergency Exit door</t>
  </si>
  <si>
    <t>Providing and Fixing of Steel Doors:</t>
  </si>
  <si>
    <t xml:space="preserve">Providing &amp; Fixing of Vault/ Locker's room door along with grill door by approved vendor. 
Size 4' x 7'
</t>
  </si>
  <si>
    <t xml:space="preserve">Providing and laying of 3" thick 1:2:4 concrete over brick ballast filling as per required grade with anti skid tiles (approved by Architect) / approved granite with antiskid fixing arrangments complete in all respects or as directed by Bank's Archtect/Engineer. </t>
  </si>
  <si>
    <r>
      <t xml:space="preserve">Providing &amp; laying 1/2" to 1" thick cement sand plaster ( Internal / External ) with 1:4 cement sand mortar on walls, columns, beams, using best quality O.P.C. including 6" inches wide mesh  at joints of structure for masonry and over conducting, </t>
    </r>
    <r>
      <rPr>
        <b/>
        <sz val="12"/>
        <rFont val="Times New Roman"/>
        <family val="1"/>
      </rPr>
      <t>(Only when required on old wall/ columns etc. as per satisfaction of bank's Engineer/Architect).</t>
    </r>
  </si>
  <si>
    <t>Bath Room / Services AreaTiles</t>
  </si>
  <si>
    <t xml:space="preserve">Providing / Laying 12"x18" Shabbir, Master or equivalent brand local tiles  for washroom and kitchen area premium quality tiles on toilet  &amp; Pantry Collage on wall &amp; on floor as per approved shade &amp; layout pattern on base concrete including grouting of joint with matching grout material, ,including wastage of materials complete in all respect as per satisfaction of bank's Engineer/Architect. </t>
  </si>
  <si>
    <r>
      <t xml:space="preserve">Pantry Counter Top ( </t>
    </r>
    <r>
      <rPr>
        <b/>
        <sz val="12"/>
        <rFont val="Times New Roman"/>
        <family val="1"/>
      </rPr>
      <t xml:space="preserve">Sahara grey / Super white marble / Golden black </t>
    </r>
    <r>
      <rPr>
        <sz val="12"/>
        <rFont val="Times New Roman"/>
        <family val="1"/>
      </rPr>
      <t>)</t>
    </r>
  </si>
  <si>
    <r>
      <t xml:space="preserve">Toilet Counter Top / Washroom Vanity </t>
    </r>
    <r>
      <rPr>
        <b/>
        <sz val="12"/>
        <rFont val="Times New Roman"/>
        <family val="1"/>
      </rPr>
      <t>( Sahara grey / Super white marble / Golden black )</t>
    </r>
  </si>
  <si>
    <t>Granite for Kitchen &amp; Toilet / Vanity Top</t>
  </si>
  <si>
    <t>same as per above but providing at door sill, under glass sill etc position complete in all respects.</t>
  </si>
  <si>
    <r>
      <t xml:space="preserve">Providing and applying, 3 coats of </t>
    </r>
    <r>
      <rPr>
        <b/>
        <sz val="12"/>
        <rFont val="Times New Roman"/>
        <family val="1"/>
      </rPr>
      <t xml:space="preserve">Berger, Nippon, Brighto Paints or equivalent   (approved color) </t>
    </r>
    <r>
      <rPr>
        <sz val="12"/>
        <rFont val="Times New Roman"/>
        <family val="1"/>
      </rPr>
      <t>Paint of approved color and shade, at any floor &amp; at any height over one coat of primer and making smooth and even surface by Appling same branch base wall putty filling as per specifications, to surface of walls, complete in all respects as specified and as approved by the  bank's Engineer/Architect.</t>
    </r>
  </si>
  <si>
    <t xml:space="preserve">Providing and applying, 3 coats of roller texture applied Berger, Nippon, Brighto Paints or equivalent   (approved color) Weather sheild and shade, at any floor &amp; at any height over one coat of primer and making smooth and even surface by Appling same brand weather shield putty base filling as per specifications, to surface of walls, complete in all respects as specified and as approved by the  bank's Engineer/Architect. </t>
  </si>
  <si>
    <t>As above but with Matt enamel finish Berger, Nippon, Brighto Paints or equivalent   (approved color) Paint of approved color and shade at all steel items complete in all respects.</t>
  </si>
  <si>
    <t>Paint Work</t>
  </si>
  <si>
    <t>Pavements (Tuff Pavers)- Parking Area</t>
  </si>
  <si>
    <t>Cement Board (External Side as a Drop Beam)</t>
  </si>
  <si>
    <t>Teller / Cash Counter</t>
  </si>
  <si>
    <t>Providing and making Teller's counter including 3" thick front and side walls, counter consisting of Partal wood frame, Teller's working counter top at 2'-6" height and coustomer counter top at 3'-6" height consisting of 1½"x1½" Partal wood frame covered with 3/4" thick MDF and toped with Local Corion of approved color (approximate quantity 100 Sq.ft), 12mm thick imported clear glass at front and as a divider fixed with S.S studs, 16"x22"x28" wooden drawer unit 01No. unit for each teller consisting of 3/4" thick lamination board with corion  including best quality rails, handles, locks etc,  Ash wood lipping, Complete in all respect.</t>
  </si>
  <si>
    <t>Providing and making bulk head using 2" x 2" partal wooden frame @ 2' c/c horizontal and vertical with 3/4" thick imported MDF on the front &amp; Back sides &amp; 3/4" thick imported MDF on the bottom of the bulkhead finished with Paint of approved color and shad, including all necessary fitting complete in all respects &amp; as approved by the Bank's Engineer/Architect.</t>
  </si>
  <si>
    <r>
      <t xml:space="preserve">Providing and fabrication in position full height cabinets 16" deep. </t>
    </r>
    <r>
      <rPr>
        <b/>
        <sz val="12"/>
        <rFont val="Times New Roman"/>
        <family val="1"/>
      </rPr>
      <t>Approved color</t>
    </r>
    <r>
      <rPr>
        <sz val="12"/>
        <rFont val="Times New Roman"/>
        <family val="1"/>
      </rPr>
      <t xml:space="preserve"> work consists of 3/4" thick  laminated board boxing with 3/4" thick MDF Lamination of Formite/Partex//Platinum </t>
    </r>
    <r>
      <rPr>
        <b/>
        <sz val="12"/>
        <rFont val="Times New Roman"/>
        <family val="1"/>
      </rPr>
      <t>(code:)</t>
    </r>
    <r>
      <rPr>
        <sz val="12"/>
        <rFont val="Times New Roman"/>
        <family val="1"/>
      </rPr>
      <t xml:space="preserve"> finished leaves, with  lipping all around. All fittings i.e. screws, bolts Piano hinges, catchers, hydraulic locks, handles and all other accessories are part of the job including anti termite treatment etc. complete in all respects.    </t>
    </r>
  </si>
  <si>
    <t>Wooden Cabinets</t>
  </si>
  <si>
    <t>Full / Low Height cabinets</t>
  </si>
  <si>
    <r>
      <t xml:space="preserve">Providing and making IT counter of lamination board </t>
    </r>
    <r>
      <rPr>
        <b/>
        <sz val="12"/>
        <rFont val="Times New Roman"/>
        <family val="1"/>
      </rPr>
      <t>(of Formite /partex code: )</t>
    </r>
    <r>
      <rPr>
        <sz val="12"/>
        <rFont val="Times New Roman"/>
        <family val="1"/>
      </rPr>
      <t xml:space="preserve"> &amp; matching beach wood lipping including mobile storage unit, at every 4'-0" Rft with key board tray and 3 coat of sprit polish of matching shade on lippping complete in all respects as per drawings and as approved by Bank's Engineer/Architect.</t>
    </r>
  </si>
  <si>
    <r>
      <t xml:space="preserve">Providing &amp; fixing in position wooden Beams for support to fix glass, glass door &amp; </t>
    </r>
    <r>
      <rPr>
        <b/>
        <sz val="12"/>
        <rFont val="Times New Roman"/>
        <family val="1"/>
      </rPr>
      <t>on top of walls up to roof slab</t>
    </r>
    <r>
      <rPr>
        <sz val="12"/>
        <rFont val="Times New Roman"/>
        <family val="1"/>
      </rPr>
      <t xml:space="preserve"> consisting of 1 1/2 x2" @ 2'-0" c/c partal wood framing fixed to walls and top on slab and 10mm thick MDF Lasani board (Local) on both sides including nails, bolts, glue wastage, wood preservative, treatment &amp; 3 coats of paint complete in all respect as per drawings and as directed by  Bank' s Engineer/Architect.</t>
    </r>
  </si>
  <si>
    <r>
      <t xml:space="preserve">Providing and fixing 12 mm thick clear glass doors with floor mounted imported door closer of approved quality, and top pivot, including fixing 2mm thick aluminum </t>
    </r>
    <r>
      <rPr>
        <b/>
        <sz val="12"/>
        <rFont val="Times New Roman"/>
        <family val="1"/>
      </rPr>
      <t>D48-B</t>
    </r>
    <r>
      <rPr>
        <sz val="12"/>
        <rFont val="Times New Roman"/>
        <family val="1"/>
      </rPr>
      <t xml:space="preserve"> H section Approved local brand) White powder coated + New star, Khase, King,GCC (Range 8000/-With one Year replacement warranty from contractor.)  floor machine at bottom, with gasket, best quality stainless steel door handles 24" long, locks, flate edgeing and polish of exposed edges,  complete in all respects and as directed by the bank's Engineer/Architect.</t>
    </r>
  </si>
  <si>
    <t xml:space="preserve">Corian work </t>
  </si>
  <si>
    <t>Solid Ash Wood Louver</t>
  </si>
  <si>
    <t>Providing and fixing of solid ash wood louver of vertical members of size 1"x3" of required height C/C spacing 1.5" complete in all respect and as per approved design</t>
  </si>
  <si>
    <t>Kitchen Vanity</t>
  </si>
  <si>
    <t>Providing and fixing kitchen cabinets counter type 21"deep consisting of 1:2:4 RCC slab supported with brick wall at sides and center, plaster, core cutting for sink bowl exclusive of Granite on counter top ocomplete in all respects and as directed by the Engineer. Granite ba</t>
  </si>
  <si>
    <r>
      <t>Providing and fixing complete plumbing system by best quality UPVC, PPR piping (hot &amp; cold ( (Dura/ Adam Jee) complete in all respect including connection from underground tank and main sewerage.(</t>
    </r>
    <r>
      <rPr>
        <b/>
        <sz val="10"/>
        <rFont val="Times New Roman"/>
        <family val="1"/>
      </rPr>
      <t>All material to be selected from approved manufacturers list only</t>
    </r>
    <r>
      <rPr>
        <sz val="10"/>
        <rFont val="Times New Roman"/>
        <family val="1"/>
      </rPr>
      <t xml:space="preserve">)  </t>
    </r>
  </si>
  <si>
    <t>Septick Tank Standard size, 7'x2'x5' complete ( (if required)</t>
  </si>
  <si>
    <t>Soakage Pit standard size, 6'dia and 15'deep (if required)</t>
  </si>
  <si>
    <r>
      <t xml:space="preserve">Providing &amp; fixing of 200 gallon </t>
    </r>
    <r>
      <rPr>
        <b/>
        <sz val="10"/>
        <rFont val="Times New Roman"/>
        <family val="1"/>
      </rPr>
      <t>Water Tank</t>
    </r>
    <r>
      <rPr>
        <sz val="10"/>
        <rFont val="Times New Roman"/>
        <family val="1"/>
      </rPr>
      <t xml:space="preserve"> (Super Tuff/ Dura ) with PPR Piping of Dura/Adam Jee complete in all respects or as directed by Bank's Engineer/Architect.</t>
    </r>
  </si>
  <si>
    <r>
      <t xml:space="preserve">Providing &amp; fixing of  1.5 HP </t>
    </r>
    <r>
      <rPr>
        <b/>
        <sz val="10"/>
        <rFont val="Times New Roman"/>
        <family val="1"/>
      </rPr>
      <t>Water Pump</t>
    </r>
    <r>
      <rPr>
        <sz val="10"/>
        <rFont val="Times New Roman"/>
        <family val="1"/>
      </rPr>
      <t xml:space="preserve"> as per requirement   complete in all respects or as directed by Bank's Engineer/Architect.</t>
    </r>
  </si>
  <si>
    <t>Providing and installing M.S angle iron brackets, treated with rust proof paint and enamel coating for external A/C's units fixed to the wall slab with Hilti bolts.</t>
  </si>
  <si>
    <t>Supply &amp; Installation of Split Air Conditioners, DC INVERTERS with installation &amp; testing complete in all respects; including control wiring from outdoor unit to indoor with 2 x 1.5 mm.sq. + 1 x 1.5 mm.sq wire drawn in PVC 'D' class conduit clipped to wall or ceiling (wiring make Pakistan Cable, AGE or Pioneer). The return and supply copper tubing to be sized as per manufacturer's recommendation and to be drawn in separate Aeroflex insulators.</t>
  </si>
  <si>
    <t>DC Inverter Air Conditioners</t>
  </si>
  <si>
    <t xml:space="preserve"> 1.0 Ton Hier / Dawlance/Gree</t>
  </si>
  <si>
    <t xml:space="preserve"> 1.5 Ton Hier / Dawlance/Gree</t>
  </si>
  <si>
    <t xml:space="preserve"> 2.0 Ton Hier / Dawlance/Gree</t>
  </si>
  <si>
    <t xml:space="preserve">SWITCHGEAR                                                                                                                                             </t>
  </si>
  <si>
    <t>Circuit Wiring</t>
  </si>
  <si>
    <t>Sub Circuit wiring, same as above but point to point</t>
  </si>
  <si>
    <t xml:space="preserve">Same as item No. 01, above but, exhaust fan point,or bracket fan, ceiling fan complete in all respects. </t>
  </si>
  <si>
    <t>Light Point Wiring</t>
  </si>
  <si>
    <t>Same as item 7.1 but outlet to outlet</t>
  </si>
  <si>
    <t>15 Amp 3 Pin Power socket &amp; Wiring (For Geyzer &amp; Water Dispenser)</t>
  </si>
  <si>
    <t>Providing &amp; wiring of 15 Amps 3 pin power socket outlet wired with 3x2.5mm2  PVC insulated cable in 25mm dia PVC conduit or PVC duct recessed in wall/floor for  Kitchen washroom Electric Geaser  will all conduit &amp; wiring accessories. (All material to be selected from approved manufacturer's list brand for PVC /UPVC pipeAdamjee,Dura.Beta or equivalent ) From DB to 3-pin switch</t>
  </si>
  <si>
    <t>Power Point Wiring (For officers etc)</t>
  </si>
  <si>
    <t>Ceiling Recessed Fan:  Provide and install ceiling recessed fan Make  Master three year warntee. For each officer, cash counter, BM room, visitior area, guard room.</t>
  </si>
  <si>
    <t>4C, 16 Sqmm PVC/PVC  conduit brand Adamjee,Dura.Beta pipe(For Generator to ATS )</t>
  </si>
  <si>
    <t>7x1Cx10 sqmm PVC/PVC conduit for UPS SMPB to UPS DB</t>
  </si>
  <si>
    <t>-</t>
  </si>
  <si>
    <t>Providing &amp; fixing  ports patch panel with one 24U racks for computer data Networking system with all fixing &amp; 24 port ports Network switched Make (10/100 Giga bites D-Link, Avaya ,Systemax or Eq ) Mounting accessories of same brand,exhaust fan etc. Required 28 patch cords for patch panel from face plate to systems( Schneider / Corning Original, as redocumented by Engineer as per site requirements.</t>
  </si>
  <si>
    <t>i) 1 No Data RJ-45 Outlet</t>
  </si>
  <si>
    <t>ii) 1 No Telephone RJ-45 Outlet</t>
  </si>
  <si>
    <t>iii) 2 Nos 13A 3-pin flat socket (UPS power)</t>
  </si>
  <si>
    <t>iv) 1 Nos 5A 3-pin Round Socket (Raw Power)</t>
  </si>
  <si>
    <r>
      <rPr>
        <b/>
        <sz val="12"/>
        <rFont val="Times New Roman"/>
        <family val="1"/>
      </rPr>
      <t>Technology Box</t>
    </r>
    <r>
      <rPr>
        <sz val="12"/>
        <rFont val="Times New Roman"/>
        <family val="1"/>
      </rPr>
      <t>: Providing and installing of adjustable 16 SWG MS Powder Coated Furniture/open/surface mounted Tech Box having base of 16 SWG sheet (make Powertel) or equivalent with earth connection, complete in all respects wth following outlets pvc back boxes.</t>
    </r>
  </si>
  <si>
    <t>EARTHING SYSTEM, GROUNDING &amp; BONDING</t>
  </si>
  <si>
    <r>
      <t xml:space="preserve">Supply and installation of RG-6 /RG59 cable for complete </t>
    </r>
    <r>
      <rPr>
        <b/>
        <sz val="11"/>
        <rFont val="Times New Roman"/>
        <family val="1"/>
      </rPr>
      <t xml:space="preserve">CCTV system </t>
    </r>
    <r>
      <rPr>
        <sz val="11"/>
        <rFont val="Times New Roman"/>
        <family val="1"/>
      </rPr>
      <t>in &amp; including appropriate size of PVC conduits</t>
    </r>
    <r>
      <rPr>
        <b/>
        <sz val="11"/>
        <rFont val="Times New Roman"/>
        <family val="1"/>
      </rPr>
      <t xml:space="preserve"> </t>
    </r>
    <r>
      <rPr>
        <sz val="11"/>
        <rFont val="Times New Roman"/>
        <family val="1"/>
      </rPr>
      <t>from DVR to each camera as shown in the layout plans and schematic diagrams. Complete in all respects. (Pakistan cable or Fast cable)</t>
    </r>
  </si>
  <si>
    <r>
      <t>Providing and Laying 24"X24"</t>
    </r>
    <r>
      <rPr>
        <b/>
        <sz val="12"/>
        <rFont val="Times New Roman"/>
        <family val="1"/>
      </rPr>
      <t xml:space="preserve"> Master, Shabir or equivalent local brand (Minimum Base Price Rs.1800/- per Sq.m)</t>
    </r>
    <r>
      <rPr>
        <sz val="12"/>
        <rFont val="Times New Roman"/>
        <family val="1"/>
      </rPr>
      <t>, at floor over 2" thick 1:4 cement motor including grouting with matching grout material,including wastage of materials leveling of floor before laying of tiles, complete in all respect as per satisfaction of bank's Engineer/Architect.</t>
    </r>
  </si>
  <si>
    <t>Entrire Branch</t>
  </si>
  <si>
    <r>
      <t xml:space="preserve">6" high </t>
    </r>
    <r>
      <rPr>
        <b/>
        <sz val="12"/>
        <rFont val="Times New Roman"/>
        <family val="1"/>
      </rPr>
      <t xml:space="preserve">Corian band </t>
    </r>
    <r>
      <rPr>
        <sz val="12"/>
        <rFont val="Times New Roman"/>
        <family val="1"/>
      </rPr>
      <t>throughout interior walls, orange color as per approval.Cutting, fixing, polishing complete in all respects with lights as per design.</t>
    </r>
  </si>
  <si>
    <t>Supply and install 1" PVC conduit (Galco/Beta/Popular) and place separately each of the CAT-6 UTP - 4 pairs cable and telephone cable including floor cutting, surface/concealed fixing, pull boxes, back boxes etc. Complete in all respect as per the drawing</t>
  </si>
  <si>
    <t>b. Telephone points with 2 pair 0.6 mm cable</t>
  </si>
  <si>
    <t>Points</t>
  </si>
  <si>
    <t xml:space="preserve">Total: </t>
  </si>
  <si>
    <t xml:space="preserve">TOPI BRANCH SWABI  BOQ OF 1800 Sq.Ft </t>
  </si>
  <si>
    <t xml:space="preserve">job </t>
  </si>
  <si>
    <t xml:space="preserve">cash vault and locker room </t>
  </si>
  <si>
    <t xml:space="preserve">only vault and locker room  </t>
  </si>
  <si>
    <t xml:space="preserve">cft </t>
  </si>
  <si>
    <t xml:space="preserve">wash room and kitchen area </t>
  </si>
  <si>
    <t xml:space="preserve">owner of building </t>
  </si>
  <si>
    <t xml:space="preserve"> SUMMARY OF COST ELECTRICAL BOQ -  (TOPI BRANCH SWABI)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</si>
</sst>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0.0"/>
    <numFmt numFmtId="166" formatCode="_(* #,##0.0_);_(* \(#,##0.0\);_(* &quot;-&quot;??_);_(@_)"/>
    <numFmt numFmtId="167" formatCode="_-* #,##0.00_-;\-* #,##0.00_-;_-* &quot;-&quot;??_-;_-@_-"/>
  </numFmts>
  <fonts count="41" x14ac:knownFonts="1">
    <font>
      <sz val="10"/>
      <name val="Arial"/>
    </font>
    <font>
      <sz val="10"/>
      <name val="Arial"/>
      <family val="2"/>
    </font>
    <font>
      <sz val="10"/>
      <name val="Tahoma"/>
      <family val="2"/>
    </font>
    <font>
      <b/>
      <sz val="10"/>
      <name val="Tahoma"/>
      <family val="2"/>
    </font>
    <font>
      <b/>
      <sz val="10"/>
      <name val="Arial"/>
      <family val="2"/>
    </font>
    <font>
      <sz val="8"/>
      <name val="Arial"/>
      <family val="2"/>
    </font>
    <font>
      <b/>
      <sz val="12"/>
      <name val="Arial"/>
      <family val="2"/>
    </font>
    <font>
      <sz val="10"/>
      <color indexed="10"/>
      <name val="Tahoma"/>
      <family val="2"/>
    </font>
    <font>
      <sz val="12"/>
      <name val="Arial"/>
      <family val="2"/>
    </font>
    <font>
      <b/>
      <sz val="11"/>
      <name val="Times New Roman"/>
      <family val="1"/>
    </font>
    <font>
      <sz val="11"/>
      <name val="Times New Roman"/>
      <family val="1"/>
    </font>
    <font>
      <b/>
      <sz val="11"/>
      <color indexed="10"/>
      <name val="Times New Roman"/>
      <family val="1"/>
    </font>
    <font>
      <b/>
      <sz val="12"/>
      <name val="Times New Roman"/>
      <family val="1"/>
    </font>
    <font>
      <sz val="12"/>
      <name val="Times New Roman"/>
      <family val="1"/>
    </font>
    <font>
      <sz val="10"/>
      <name val="Times New Roman"/>
      <family val="1"/>
    </font>
    <font>
      <b/>
      <i/>
      <sz val="10"/>
      <name val="Times New Roman"/>
      <family val="1"/>
    </font>
    <font>
      <b/>
      <sz val="10"/>
      <name val="Times New Roman"/>
      <family val="1"/>
    </font>
    <font>
      <sz val="12"/>
      <name val="Tahoma"/>
      <family val="2"/>
    </font>
    <font>
      <b/>
      <i/>
      <sz val="12"/>
      <name val="Times New Roman"/>
      <family val="1"/>
    </font>
    <font>
      <b/>
      <sz val="12.5"/>
      <name val="Times New Roman"/>
      <family val="1"/>
    </font>
    <font>
      <sz val="12.5"/>
      <name val="Times New Roman"/>
      <family val="1"/>
    </font>
    <font>
      <sz val="12.5"/>
      <name val="Tahoma"/>
      <family val="2"/>
    </font>
    <font>
      <b/>
      <sz val="12"/>
      <color indexed="8"/>
      <name val="Times New Roman"/>
      <family val="1"/>
    </font>
    <font>
      <b/>
      <u/>
      <sz val="12"/>
      <name val="Times New Roman"/>
      <family val="1"/>
    </font>
    <font>
      <b/>
      <sz val="11.5"/>
      <name val="Times New Roman"/>
      <family val="1"/>
    </font>
    <font>
      <b/>
      <sz val="14"/>
      <name val="Arial"/>
      <family val="2"/>
    </font>
    <font>
      <b/>
      <sz val="11"/>
      <name val="Arial"/>
      <family val="2"/>
    </font>
    <font>
      <sz val="11"/>
      <color theme="1"/>
      <name val="Times New Roman"/>
      <family val="1"/>
    </font>
    <font>
      <b/>
      <sz val="11"/>
      <color theme="1"/>
      <name val="Times New Roman"/>
      <family val="1"/>
    </font>
    <font>
      <b/>
      <u/>
      <sz val="11"/>
      <name val="Times New Roman"/>
      <family val="1"/>
    </font>
    <font>
      <sz val="12"/>
      <color theme="1"/>
      <name val="Times New Roman"/>
      <family val="1"/>
    </font>
    <font>
      <b/>
      <sz val="12"/>
      <color theme="1"/>
      <name val="Times New Roman"/>
      <family val="1"/>
    </font>
    <font>
      <b/>
      <sz val="14"/>
      <name val="Times New Roman"/>
      <family val="1"/>
    </font>
    <font>
      <sz val="14"/>
      <name val="Arial"/>
      <family val="2"/>
    </font>
    <font>
      <sz val="11"/>
      <name val="Arial"/>
      <family val="2"/>
    </font>
    <font>
      <b/>
      <i/>
      <sz val="11"/>
      <name val="Times New Roman"/>
      <family val="1"/>
    </font>
    <font>
      <sz val="10"/>
      <name val="Arial"/>
    </font>
    <font>
      <u/>
      <sz val="12"/>
      <name val="Arial"/>
      <family val="2"/>
    </font>
    <font>
      <sz val="12"/>
      <name val="Times New Roman"/>
    </font>
    <font>
      <sz val="10"/>
      <name val="Courier"/>
      <family val="3"/>
    </font>
    <font>
      <b/>
      <sz val="12"/>
      <name val="Garamond"/>
      <family val="1"/>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14">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36" fillId="0" borderId="0" applyFont="0" applyFill="0" applyBorder="0" applyAlignment="0" applyProtection="0"/>
    <xf numFmtId="0" fontId="13" fillId="0" borderId="4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38" fillId="0" borderId="40"/>
    <xf numFmtId="43" fontId="38" fillId="0" borderId="0" applyFont="0" applyFill="0" applyBorder="0" applyAlignment="0" applyProtection="0"/>
    <xf numFmtId="0" fontId="39" fillId="0" borderId="0"/>
  </cellStyleXfs>
  <cellXfs count="610">
    <xf numFmtId="0" fontId="0" fillId="0" borderId="0" xfId="0"/>
    <xf numFmtId="0" fontId="2" fillId="0" borderId="0" xfId="0" applyFont="1" applyAlignment="1">
      <alignment vertical="center"/>
    </xf>
    <xf numFmtId="0" fontId="2" fillId="0" borderId="0" xfId="0" applyFont="1" applyAlignment="1">
      <alignment horizontal="justify" vertical="top" wrapText="1"/>
    </xf>
    <xf numFmtId="0" fontId="2" fillId="0" borderId="0" xfId="0" applyFont="1"/>
    <xf numFmtId="0" fontId="3" fillId="0" borderId="0" xfId="0" applyFont="1" applyAlignment="1">
      <alignment horizontal="justify" vertical="top" wrapText="1"/>
    </xf>
    <xf numFmtId="0" fontId="7" fillId="0" borderId="0" xfId="0" applyFont="1"/>
    <xf numFmtId="0" fontId="2" fillId="0" borderId="0" xfId="0" applyFont="1" applyAlignment="1">
      <alignment horizontal="center"/>
    </xf>
    <xf numFmtId="0" fontId="8" fillId="0" borderId="0" xfId="0" applyFont="1" applyAlignment="1">
      <alignment horizontal="center"/>
    </xf>
    <xf numFmtId="43" fontId="8" fillId="0" borderId="0" xfId="1" applyFont="1" applyBorder="1" applyAlignment="1">
      <alignment horizontal="center"/>
    </xf>
    <xf numFmtId="0" fontId="9" fillId="0" borderId="0" xfId="0" applyFont="1" applyAlignment="1">
      <alignment horizontal="center" vertical="center"/>
    </xf>
    <xf numFmtId="43" fontId="9" fillId="0" borderId="0" xfId="1" applyFont="1" applyFill="1" applyAlignment="1">
      <alignment horizontal="center" vertical="center"/>
    </xf>
    <xf numFmtId="43" fontId="10" fillId="0" borderId="0" xfId="1" applyFont="1" applyFill="1" applyAlignment="1">
      <alignment horizontal="center" vertical="center"/>
    </xf>
    <xf numFmtId="43" fontId="12" fillId="0" borderId="1" xfId="1" applyFont="1" applyBorder="1" applyAlignment="1">
      <alignment horizontal="right"/>
    </xf>
    <xf numFmtId="0" fontId="12" fillId="0" borderId="0" xfId="0" applyFont="1" applyAlignment="1">
      <alignment horizontal="left" vertical="top"/>
    </xf>
    <xf numFmtId="43" fontId="12" fillId="0" borderId="0" xfId="1" applyFont="1" applyBorder="1" applyAlignment="1">
      <alignment horizontal="right"/>
    </xf>
    <xf numFmtId="43" fontId="12" fillId="0" borderId="0" xfId="1" applyFont="1" applyBorder="1" applyAlignment="1">
      <alignment horizontal="center"/>
    </xf>
    <xf numFmtId="0" fontId="12" fillId="0" borderId="5" xfId="0" applyFont="1" applyBorder="1" applyAlignment="1">
      <alignment horizontal="left"/>
    </xf>
    <xf numFmtId="43" fontId="12" fillId="0" borderId="6" xfId="1" applyFont="1" applyBorder="1" applyAlignment="1">
      <alignment horizontal="right"/>
    </xf>
    <xf numFmtId="0" fontId="12" fillId="0" borderId="7" xfId="0" applyFont="1" applyBorder="1" applyAlignment="1">
      <alignment horizontal="left"/>
    </xf>
    <xf numFmtId="43" fontId="12" fillId="0" borderId="9" xfId="1" applyFont="1" applyBorder="1" applyAlignment="1">
      <alignment horizontal="right"/>
    </xf>
    <xf numFmtId="0" fontId="3" fillId="0" borderId="0" xfId="0" applyFont="1"/>
    <xf numFmtId="164" fontId="11" fillId="0" borderId="0" xfId="1" applyNumberFormat="1" applyFont="1" applyFill="1" applyAlignment="1">
      <alignment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xf>
    <xf numFmtId="0" fontId="14" fillId="0" borderId="1" xfId="0" applyFont="1" applyBorder="1" applyAlignment="1">
      <alignment horizontal="justify" vertical="top"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xf>
    <xf numFmtId="0" fontId="14" fillId="0" borderId="1" xfId="0" applyFont="1" applyBorder="1" applyAlignment="1">
      <alignment horizontal="center"/>
    </xf>
    <xf numFmtId="0" fontId="14" fillId="2" borderId="1" xfId="0" applyFont="1" applyFill="1" applyBorder="1" applyAlignment="1">
      <alignment horizontal="center" vertical="center" wrapText="1"/>
    </xf>
    <xf numFmtId="164" fontId="14" fillId="2" borderId="1" xfId="1" applyNumberFormat="1" applyFont="1" applyFill="1" applyBorder="1" applyAlignment="1">
      <alignment horizontal="center" vertical="center"/>
    </xf>
    <xf numFmtId="0" fontId="14" fillId="2" borderId="7" xfId="0" applyFont="1" applyFill="1" applyBorder="1" applyAlignment="1">
      <alignment horizontal="center" vertical="center"/>
    </xf>
    <xf numFmtId="0" fontId="14" fillId="2" borderId="1" xfId="0" applyFont="1" applyFill="1" applyBorder="1" applyAlignment="1">
      <alignment horizontal="center"/>
    </xf>
    <xf numFmtId="164" fontId="14" fillId="0" borderId="1" xfId="1" applyNumberFormat="1" applyFont="1" applyFill="1" applyBorder="1" applyAlignment="1">
      <alignment horizontal="center" vertical="center"/>
    </xf>
    <xf numFmtId="0" fontId="16" fillId="2" borderId="7" xfId="0" applyFont="1" applyFill="1" applyBorder="1" applyAlignment="1">
      <alignment horizontal="center" vertical="center"/>
    </xf>
    <xf numFmtId="0" fontId="14" fillId="2" borderId="1" xfId="0" applyFont="1" applyFill="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14" fillId="0" borderId="1" xfId="0" applyFont="1" applyBorder="1" applyAlignment="1">
      <alignment vertical="top" wrapText="1"/>
    </xf>
    <xf numFmtId="0" fontId="14" fillId="2" borderId="1" xfId="0" applyFont="1" applyFill="1" applyBorder="1" applyAlignment="1">
      <alignment vertical="top" wrapText="1"/>
    </xf>
    <xf numFmtId="0" fontId="16" fillId="0" borderId="1" xfId="0" applyFont="1" applyBorder="1" applyAlignment="1">
      <alignment vertical="top" wrapText="1"/>
    </xf>
    <xf numFmtId="0" fontId="15" fillId="0" borderId="0" xfId="0" applyFont="1" applyAlignment="1">
      <alignment horizontal="center" vertical="top"/>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6" xfId="0" applyFont="1" applyFill="1" applyBorder="1" applyAlignment="1">
      <alignment horizontal="center" vertical="center" wrapText="1"/>
    </xf>
    <xf numFmtId="43" fontId="14" fillId="0" borderId="0" xfId="1" applyFont="1" applyAlignment="1">
      <alignment horizontal="center" vertical="center"/>
    </xf>
    <xf numFmtId="43" fontId="16" fillId="3" borderId="10" xfId="1" applyFont="1" applyFill="1" applyBorder="1" applyAlignment="1">
      <alignment horizontal="center" vertical="center" wrapText="1"/>
    </xf>
    <xf numFmtId="43" fontId="15" fillId="0" borderId="11" xfId="1" applyFont="1" applyBorder="1" applyAlignment="1">
      <alignment horizontal="center" vertical="center"/>
    </xf>
    <xf numFmtId="43" fontId="14" fillId="2" borderId="11" xfId="1" applyFont="1" applyFill="1" applyBorder="1" applyAlignment="1">
      <alignment horizontal="center" vertical="center"/>
    </xf>
    <xf numFmtId="164" fontId="16" fillId="3" borderId="6" xfId="1" applyNumberFormat="1" applyFont="1" applyFill="1" applyBorder="1" applyAlignment="1">
      <alignment horizontal="center" vertical="center"/>
    </xf>
    <xf numFmtId="164" fontId="15" fillId="0" borderId="1" xfId="1" applyNumberFormat="1" applyFont="1" applyBorder="1" applyAlignment="1">
      <alignment horizontal="center" vertical="center"/>
    </xf>
    <xf numFmtId="164" fontId="15" fillId="0" borderId="0" xfId="1" applyNumberFormat="1" applyFont="1" applyAlignment="1">
      <alignment horizontal="center" vertical="center"/>
    </xf>
    <xf numFmtId="0" fontId="13" fillId="0" borderId="1" xfId="0" applyFont="1" applyBorder="1" applyAlignment="1">
      <alignment horizontal="justify" vertical="top" wrapText="1"/>
    </xf>
    <xf numFmtId="0" fontId="12" fillId="0" borderId="1" xfId="0" applyFont="1" applyBorder="1" applyAlignment="1">
      <alignment horizontal="justify" vertical="top" wrapText="1"/>
    </xf>
    <xf numFmtId="0" fontId="12" fillId="0" borderId="1" xfId="0" applyFont="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3" fillId="0" borderId="0" xfId="0" applyFont="1" applyAlignment="1">
      <alignment vertical="top"/>
    </xf>
    <xf numFmtId="0" fontId="13" fillId="0" borderId="0" xfId="0" applyFont="1" applyAlignment="1">
      <alignment horizontal="justify" vertical="top"/>
    </xf>
    <xf numFmtId="0" fontId="17" fillId="0" borderId="0" xfId="0" applyFont="1" applyAlignment="1">
      <alignment vertical="center"/>
    </xf>
    <xf numFmtId="164" fontId="14" fillId="0" borderId="15" xfId="1" applyNumberFormat="1" applyFont="1" applyFill="1" applyBorder="1" applyAlignment="1">
      <alignment horizontal="center" vertical="center"/>
    </xf>
    <xf numFmtId="0" fontId="12" fillId="4" borderId="1" xfId="0" applyFont="1" applyFill="1" applyBorder="1" applyAlignment="1">
      <alignment horizontal="justify" vertical="top" wrapText="1"/>
    </xf>
    <xf numFmtId="0" fontId="13" fillId="4" borderId="1" xfId="0" applyFont="1" applyFill="1" applyBorder="1" applyAlignment="1">
      <alignment horizontal="justify" vertical="top" wrapText="1"/>
    </xf>
    <xf numFmtId="0" fontId="17" fillId="4" borderId="0" xfId="0" applyFont="1" applyFill="1" applyAlignment="1">
      <alignment horizontal="center" vertical="center"/>
    </xf>
    <xf numFmtId="0" fontId="12" fillId="0" borderId="1" xfId="0" applyFont="1" applyBorder="1" applyAlignment="1">
      <alignment vertical="top"/>
    </xf>
    <xf numFmtId="0" fontId="13" fillId="0" borderId="1" xfId="0" applyFont="1" applyBorder="1" applyAlignment="1">
      <alignment horizontal="justify" vertical="top"/>
    </xf>
    <xf numFmtId="0" fontId="12" fillId="0" borderId="0" xfId="0" applyFont="1" applyAlignment="1">
      <alignment horizontal="justify" vertical="top"/>
    </xf>
    <xf numFmtId="0" fontId="12" fillId="0" borderId="0" xfId="0" applyFont="1" applyAlignment="1">
      <alignment horizontal="center"/>
    </xf>
    <xf numFmtId="0" fontId="9" fillId="0" borderId="0" xfId="0" applyFont="1" applyAlignment="1">
      <alignment vertical="center"/>
    </xf>
    <xf numFmtId="43" fontId="12" fillId="0" borderId="1" xfId="1" applyFont="1" applyFill="1" applyBorder="1" applyAlignment="1">
      <alignment horizontal="center" vertical="center" wrapText="1"/>
    </xf>
    <xf numFmtId="43" fontId="13" fillId="0" borderId="1" xfId="1" applyFont="1" applyFill="1" applyBorder="1" applyAlignment="1">
      <alignment horizontal="center" vertical="center" wrapText="1"/>
    </xf>
    <xf numFmtId="43" fontId="13" fillId="4" borderId="1" xfId="1" applyFont="1" applyFill="1" applyBorder="1" applyAlignment="1">
      <alignment horizontal="center" vertical="center" wrapText="1"/>
    </xf>
    <xf numFmtId="43" fontId="13" fillId="0" borderId="1" xfId="1" applyFont="1" applyFill="1" applyBorder="1" applyAlignment="1">
      <alignment horizontal="center" vertical="center"/>
    </xf>
    <xf numFmtId="43" fontId="13" fillId="0" borderId="0" xfId="1" applyFont="1" applyFill="1" applyAlignment="1">
      <alignment horizontal="center" vertical="center"/>
    </xf>
    <xf numFmtId="0" fontId="13" fillId="0" borderId="0" xfId="0" applyFont="1" applyAlignment="1">
      <alignment vertical="center"/>
    </xf>
    <xf numFmtId="164" fontId="12" fillId="0" borderId="0" xfId="1" applyNumberFormat="1" applyFont="1" applyFill="1" applyAlignment="1">
      <alignment vertical="center"/>
    </xf>
    <xf numFmtId="0" fontId="12" fillId="0" borderId="0" xfId="0" applyFont="1" applyAlignment="1">
      <alignment vertical="center"/>
    </xf>
    <xf numFmtId="43" fontId="12" fillId="0" borderId="0" xfId="1" applyFont="1" applyFill="1" applyAlignment="1">
      <alignment horizontal="center" vertical="center"/>
    </xf>
    <xf numFmtId="164" fontId="21" fillId="0" borderId="0" xfId="1" applyNumberFormat="1" applyFont="1" applyFill="1" applyAlignment="1">
      <alignment vertical="center"/>
    </xf>
    <xf numFmtId="164" fontId="19" fillId="0" borderId="0" xfId="1" applyNumberFormat="1" applyFont="1" applyFill="1" applyAlignment="1">
      <alignment vertical="center"/>
    </xf>
    <xf numFmtId="0" fontId="9" fillId="0" borderId="1" xfId="0" applyFont="1" applyBorder="1" applyAlignment="1">
      <alignment horizontal="center" vertical="center"/>
    </xf>
    <xf numFmtId="0" fontId="17" fillId="0" borderId="0" xfId="0" applyFont="1"/>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8" fillId="0" borderId="0" xfId="3" applyFont="1"/>
    <xf numFmtId="0" fontId="6" fillId="4" borderId="0" xfId="3" applyFont="1" applyFill="1"/>
    <xf numFmtId="0" fontId="8" fillId="4" borderId="0" xfId="3" applyFont="1" applyFill="1"/>
    <xf numFmtId="0" fontId="13" fillId="4" borderId="1" xfId="3" applyFont="1" applyFill="1" applyBorder="1" applyAlignment="1">
      <alignment horizontal="justify"/>
    </xf>
    <xf numFmtId="164" fontId="13" fillId="0" borderId="0" xfId="1" applyNumberFormat="1" applyFont="1" applyFill="1" applyAlignment="1">
      <alignment horizontal="center"/>
    </xf>
    <xf numFmtId="0" fontId="13" fillId="0" borderId="0" xfId="3" applyFont="1" applyAlignment="1">
      <alignment horizontal="center"/>
    </xf>
    <xf numFmtId="0" fontId="13" fillId="0" borderId="0" xfId="3" applyFont="1" applyAlignment="1">
      <alignment horizontal="left" wrapText="1"/>
    </xf>
    <xf numFmtId="0" fontId="12" fillId="0" borderId="0" xfId="3" applyFont="1" applyAlignment="1">
      <alignment horizontal="center"/>
    </xf>
    <xf numFmtId="0" fontId="1" fillId="0" borderId="0" xfId="3"/>
    <xf numFmtId="166" fontId="0" fillId="0" borderId="0" xfId="1" applyNumberFormat="1" applyFont="1"/>
    <xf numFmtId="0" fontId="4" fillId="0" borderId="0" xfId="3" applyFont="1" applyAlignment="1">
      <alignment horizontal="left"/>
    </xf>
    <xf numFmtId="0" fontId="4" fillId="0" borderId="0" xfId="3" applyFont="1"/>
    <xf numFmtId="0" fontId="8" fillId="0" borderId="13" xfId="3" applyFont="1" applyBorder="1"/>
    <xf numFmtId="43" fontId="8" fillId="0" borderId="13" xfId="1" applyFont="1" applyBorder="1"/>
    <xf numFmtId="0" fontId="8" fillId="0" borderId="1" xfId="3" applyFont="1" applyBorder="1"/>
    <xf numFmtId="43" fontId="8" fillId="0" borderId="1" xfId="1" applyFont="1" applyBorder="1"/>
    <xf numFmtId="43" fontId="13" fillId="0" borderId="1" xfId="3" applyNumberFormat="1" applyFont="1" applyBorder="1" applyAlignment="1">
      <alignment vertical="center" wrapText="1"/>
    </xf>
    <xf numFmtId="43" fontId="25" fillId="0" borderId="28" xfId="1" applyFont="1" applyBorder="1"/>
    <xf numFmtId="166" fontId="4" fillId="0" borderId="12" xfId="1" applyNumberFormat="1" applyFont="1" applyBorder="1"/>
    <xf numFmtId="167" fontId="1" fillId="0" borderId="0" xfId="3" applyNumberFormat="1"/>
    <xf numFmtId="0" fontId="9" fillId="0" borderId="0" xfId="3" applyFont="1" applyAlignment="1">
      <alignment horizontal="center"/>
    </xf>
    <xf numFmtId="0" fontId="9" fillId="0" borderId="0" xfId="3" applyFont="1" applyAlignment="1">
      <alignment horizontal="center" vertical="center" wrapText="1"/>
    </xf>
    <xf numFmtId="43" fontId="9" fillId="0" borderId="0" xfId="1" applyFont="1" applyAlignment="1">
      <alignment horizontal="center"/>
    </xf>
    <xf numFmtId="0" fontId="9" fillId="3" borderId="12" xfId="3" applyFont="1" applyFill="1" applyBorder="1" applyAlignment="1">
      <alignment horizontal="center" wrapText="1"/>
    </xf>
    <xf numFmtId="43" fontId="9" fillId="3" borderId="27" xfId="1" applyFont="1" applyFill="1" applyBorder="1" applyAlignment="1">
      <alignment horizontal="center" wrapText="1"/>
    </xf>
    <xf numFmtId="164" fontId="9" fillId="3" borderId="27" xfId="1" applyNumberFormat="1" applyFont="1" applyFill="1" applyBorder="1" applyAlignment="1">
      <alignment horizontal="center" wrapText="1"/>
    </xf>
    <xf numFmtId="43" fontId="9" fillId="3" borderId="28" xfId="1" applyFont="1" applyFill="1" applyBorder="1" applyAlignment="1">
      <alignment horizontal="center" wrapText="1"/>
    </xf>
    <xf numFmtId="0" fontId="10" fillId="4" borderId="1" xfId="3" applyFont="1" applyFill="1" applyBorder="1" applyAlignment="1">
      <alignment horizontal="center"/>
    </xf>
    <xf numFmtId="0" fontId="10" fillId="4" borderId="1" xfId="3" applyFont="1" applyFill="1" applyBorder="1" applyAlignment="1">
      <alignment horizontal="left" wrapText="1"/>
    </xf>
    <xf numFmtId="43" fontId="10" fillId="4" borderId="14" xfId="1" applyFont="1" applyFill="1" applyBorder="1" applyAlignment="1">
      <alignment horizontal="center"/>
    </xf>
    <xf numFmtId="164" fontId="10" fillId="0" borderId="14" xfId="1" applyNumberFormat="1" applyFont="1" applyBorder="1" applyAlignment="1">
      <alignment horizontal="center"/>
    </xf>
    <xf numFmtId="164" fontId="10" fillId="4" borderId="1" xfId="1" applyNumberFormat="1" applyFont="1" applyFill="1" applyBorder="1" applyAlignment="1">
      <alignment horizontal="center"/>
    </xf>
    <xf numFmtId="43" fontId="26" fillId="4" borderId="1" xfId="1" applyFont="1" applyFill="1" applyBorder="1" applyAlignment="1">
      <alignment horizontal="center"/>
    </xf>
    <xf numFmtId="43" fontId="9" fillId="4" borderId="14" xfId="1" applyFont="1" applyFill="1" applyBorder="1" applyAlignment="1">
      <alignment horizontal="center"/>
    </xf>
    <xf numFmtId="43" fontId="9" fillId="4" borderId="1" xfId="1" applyFont="1" applyFill="1" applyBorder="1" applyAlignment="1">
      <alignment horizontal="center"/>
    </xf>
    <xf numFmtId="164" fontId="10" fillId="0" borderId="14" xfId="1" applyNumberFormat="1" applyFont="1" applyFill="1" applyBorder="1" applyAlignment="1">
      <alignment horizontal="center"/>
    </xf>
    <xf numFmtId="164" fontId="10" fillId="4" borderId="14" xfId="1" applyNumberFormat="1" applyFont="1" applyFill="1" applyBorder="1" applyAlignment="1">
      <alignment horizontal="center"/>
    </xf>
    <xf numFmtId="164" fontId="9" fillId="0" borderId="14" xfId="1" applyNumberFormat="1" applyFont="1" applyFill="1" applyBorder="1" applyAlignment="1">
      <alignment horizontal="center"/>
    </xf>
    <xf numFmtId="0" fontId="10" fillId="0" borderId="1" xfId="3" applyFont="1" applyBorder="1" applyAlignment="1">
      <alignment horizontal="center"/>
    </xf>
    <xf numFmtId="43" fontId="10" fillId="0" borderId="14" xfId="1" applyFont="1" applyFill="1" applyBorder="1" applyAlignment="1">
      <alignment horizontal="center"/>
    </xf>
    <xf numFmtId="0" fontId="10" fillId="0" borderId="1" xfId="3" applyFont="1" applyBorder="1" applyAlignment="1">
      <alignment horizontal="left" wrapText="1"/>
    </xf>
    <xf numFmtId="0" fontId="27" fillId="4" borderId="1" xfId="3" applyFont="1" applyFill="1" applyBorder="1" applyAlignment="1">
      <alignment horizontal="center"/>
    </xf>
    <xf numFmtId="0" fontId="27" fillId="4" borderId="1" xfId="3" applyFont="1" applyFill="1" applyBorder="1" applyAlignment="1">
      <alignment horizontal="left" wrapText="1"/>
    </xf>
    <xf numFmtId="43" fontId="27" fillId="4" borderId="14" xfId="1" applyFont="1" applyFill="1" applyBorder="1" applyAlignment="1">
      <alignment horizontal="center"/>
    </xf>
    <xf numFmtId="164" fontId="27" fillId="4" borderId="14" xfId="1" applyNumberFormat="1" applyFont="1" applyFill="1" applyBorder="1" applyAlignment="1">
      <alignment horizontal="center"/>
    </xf>
    <xf numFmtId="43" fontId="28" fillId="4" borderId="1" xfId="1" applyFont="1" applyFill="1" applyBorder="1" applyAlignment="1">
      <alignment horizontal="center"/>
    </xf>
    <xf numFmtId="43" fontId="9" fillId="0" borderId="14" xfId="1" applyFont="1" applyFill="1" applyBorder="1" applyAlignment="1">
      <alignment horizontal="center"/>
    </xf>
    <xf numFmtId="164" fontId="9" fillId="4" borderId="14" xfId="1" applyNumberFormat="1" applyFont="1" applyFill="1" applyBorder="1" applyAlignment="1">
      <alignment horizontal="center"/>
    </xf>
    <xf numFmtId="0" fontId="10" fillId="4" borderId="1" xfId="3" applyFont="1" applyFill="1" applyBorder="1" applyAlignment="1">
      <alignment horizontal="left"/>
    </xf>
    <xf numFmtId="43" fontId="10" fillId="4" borderId="1" xfId="1" applyFont="1" applyFill="1" applyBorder="1" applyAlignment="1">
      <alignment horizontal="center"/>
    </xf>
    <xf numFmtId="0" fontId="10" fillId="0" borderId="1" xfId="3" applyFont="1" applyBorder="1" applyAlignment="1">
      <alignment horizontal="left"/>
    </xf>
    <xf numFmtId="164" fontId="10" fillId="0" borderId="1" xfId="1" applyNumberFormat="1" applyFont="1" applyFill="1" applyBorder="1" applyAlignment="1">
      <alignment horizontal="center"/>
    </xf>
    <xf numFmtId="0" fontId="27" fillId="0" borderId="1" xfId="3" applyFont="1" applyBorder="1" applyAlignment="1">
      <alignment horizontal="center"/>
    </xf>
    <xf numFmtId="0" fontId="27" fillId="0" borderId="1" xfId="3" applyFont="1" applyBorder="1" applyAlignment="1">
      <alignment horizontal="left" wrapText="1"/>
    </xf>
    <xf numFmtId="43" fontId="27" fillId="0" borderId="1" xfId="1" applyFont="1" applyFill="1" applyBorder="1" applyAlignment="1">
      <alignment horizontal="center"/>
    </xf>
    <xf numFmtId="0" fontId="1" fillId="4" borderId="0" xfId="3" applyFill="1"/>
    <xf numFmtId="0" fontId="10" fillId="0" borderId="0" xfId="3" applyFont="1" applyAlignment="1">
      <alignment horizontal="center"/>
    </xf>
    <xf numFmtId="164" fontId="9" fillId="0" borderId="1" xfId="1" applyNumberFormat="1" applyFont="1" applyBorder="1" applyAlignment="1">
      <alignment horizontal="center"/>
    </xf>
    <xf numFmtId="43" fontId="9" fillId="0" borderId="1" xfId="1" applyFont="1" applyFill="1" applyBorder="1" applyAlignment="1">
      <alignment horizontal="center"/>
    </xf>
    <xf numFmtId="43" fontId="10" fillId="0" borderId="0" xfId="1" applyFont="1" applyBorder="1" applyAlignment="1">
      <alignment horizontal="center"/>
    </xf>
    <xf numFmtId="0" fontId="10" fillId="0" borderId="0" xfId="3" applyFont="1" applyAlignment="1">
      <alignment horizontal="left" wrapText="1"/>
    </xf>
    <xf numFmtId="43" fontId="9" fillId="0" borderId="0" xfId="1" applyFont="1" applyFill="1" applyBorder="1" applyAlignment="1">
      <alignment horizontal="center"/>
    </xf>
    <xf numFmtId="164" fontId="9" fillId="0" borderId="0" xfId="1" applyNumberFormat="1" applyFont="1" applyFill="1" applyBorder="1" applyAlignment="1">
      <alignment horizontal="center"/>
    </xf>
    <xf numFmtId="43" fontId="10" fillId="0" borderId="0" xfId="1" applyFont="1" applyAlignment="1">
      <alignment horizontal="center"/>
    </xf>
    <xf numFmtId="43" fontId="9" fillId="0" borderId="0" xfId="1" applyFont="1" applyFill="1" applyBorder="1" applyAlignment="1"/>
    <xf numFmtId="43" fontId="10" fillId="0" borderId="0" xfId="1" applyFont="1" applyFill="1" applyBorder="1" applyAlignment="1">
      <alignment horizontal="center"/>
    </xf>
    <xf numFmtId="164" fontId="10" fillId="0" borderId="0" xfId="1" applyNumberFormat="1" applyFont="1" applyFill="1" applyBorder="1" applyAlignment="1">
      <alignment horizontal="center"/>
    </xf>
    <xf numFmtId="43" fontId="9" fillId="0" borderId="0" xfId="1" applyFont="1" applyFill="1" applyAlignment="1">
      <alignment horizontal="center"/>
    </xf>
    <xf numFmtId="164" fontId="9" fillId="0" borderId="0" xfId="1" applyNumberFormat="1" applyFont="1" applyFill="1" applyAlignment="1">
      <alignment horizontal="center"/>
    </xf>
    <xf numFmtId="164" fontId="9" fillId="0" borderId="0" xfId="1" applyNumberFormat="1" applyFont="1" applyAlignment="1">
      <alignment horizontal="center"/>
    </xf>
    <xf numFmtId="43" fontId="9" fillId="0" borderId="0" xfId="1" applyFont="1" applyAlignment="1">
      <alignment horizontal="center" vertical="center"/>
    </xf>
    <xf numFmtId="0" fontId="10" fillId="0" borderId="0" xfId="3" applyFont="1"/>
    <xf numFmtId="0" fontId="9" fillId="4" borderId="1" xfId="3" applyFont="1" applyFill="1" applyBorder="1" applyAlignment="1">
      <alignment horizontal="center" wrapText="1"/>
    </xf>
    <xf numFmtId="43" fontId="9" fillId="4" borderId="1" xfId="1" applyFont="1" applyFill="1" applyBorder="1" applyAlignment="1">
      <alignment horizontal="center" wrapText="1"/>
    </xf>
    <xf numFmtId="0" fontId="10" fillId="0" borderId="0" xfId="3" applyFont="1" applyAlignment="1">
      <alignment vertical="center"/>
    </xf>
    <xf numFmtId="0" fontId="9" fillId="4" borderId="1" xfId="3" applyFont="1" applyFill="1" applyBorder="1" applyAlignment="1">
      <alignment horizontal="center"/>
    </xf>
    <xf numFmtId="0" fontId="9" fillId="4" borderId="1" xfId="3" applyFont="1" applyFill="1" applyBorder="1"/>
    <xf numFmtId="0" fontId="10" fillId="4" borderId="1" xfId="3" applyFont="1" applyFill="1" applyBorder="1" applyAlignment="1">
      <alignment horizontal="center" wrapText="1"/>
    </xf>
    <xf numFmtId="0" fontId="10" fillId="4" borderId="0" xfId="3" applyFont="1" applyFill="1"/>
    <xf numFmtId="0" fontId="9" fillId="4" borderId="1" xfId="3" applyFont="1" applyFill="1" applyBorder="1" applyAlignment="1">
      <alignment horizontal="left" wrapText="1"/>
    </xf>
    <xf numFmtId="0" fontId="10" fillId="4" borderId="1" xfId="3" applyFont="1" applyFill="1" applyBorder="1" applyAlignment="1">
      <alignment horizontal="center" vertical="center"/>
    </xf>
    <xf numFmtId="0" fontId="9" fillId="4" borderId="1" xfId="3" applyFont="1" applyFill="1" applyBorder="1" applyAlignment="1">
      <alignment horizontal="left" vertical="top" wrapText="1"/>
    </xf>
    <xf numFmtId="0" fontId="10" fillId="4" borderId="1" xfId="3" applyFont="1" applyFill="1" applyBorder="1" applyAlignment="1">
      <alignment horizontal="left" vertical="top" wrapText="1"/>
    </xf>
    <xf numFmtId="0" fontId="10" fillId="0" borderId="0" xfId="3" applyFont="1" applyAlignment="1">
      <alignment horizontal="left" vertical="top" wrapText="1"/>
    </xf>
    <xf numFmtId="0" fontId="10" fillId="0" borderId="1" xfId="3" applyFont="1" applyBorder="1"/>
    <xf numFmtId="0" fontId="10" fillId="0" borderId="0" xfId="3" applyFont="1" applyAlignment="1">
      <alignment horizontal="center" vertical="center"/>
    </xf>
    <xf numFmtId="0" fontId="9" fillId="0" borderId="0" xfId="3" applyFont="1" applyAlignment="1">
      <alignment horizontal="center" vertical="center"/>
    </xf>
    <xf numFmtId="164" fontId="9" fillId="0" borderId="0" xfId="1" applyNumberFormat="1" applyFont="1" applyAlignment="1">
      <alignment horizontal="center" vertical="center"/>
    </xf>
    <xf numFmtId="0" fontId="12" fillId="4" borderId="0" xfId="3" applyFont="1" applyFill="1" applyAlignment="1">
      <alignment horizontal="centerContinuous"/>
    </xf>
    <xf numFmtId="0" fontId="12" fillId="4" borderId="0" xfId="3" applyFont="1" applyFill="1" applyAlignment="1">
      <alignment horizontal="centerContinuous" vertical="center" wrapText="1"/>
    </xf>
    <xf numFmtId="43" fontId="12" fillId="4" borderId="0" xfId="1" applyFont="1" applyFill="1" applyAlignment="1">
      <alignment horizontal="centerContinuous"/>
    </xf>
    <xf numFmtId="0" fontId="12" fillId="4" borderId="1" xfId="3" applyFont="1" applyFill="1" applyBorder="1" applyAlignment="1">
      <alignment horizontal="center" wrapText="1"/>
    </xf>
    <xf numFmtId="43" fontId="12" fillId="4" borderId="1" xfId="1" applyFont="1" applyFill="1" applyBorder="1" applyAlignment="1">
      <alignment horizontal="center" wrapText="1"/>
    </xf>
    <xf numFmtId="0" fontId="13" fillId="4" borderId="0" xfId="3" applyFont="1" applyFill="1" applyAlignment="1">
      <alignment horizontal="center"/>
    </xf>
    <xf numFmtId="0" fontId="12" fillId="4" borderId="14" xfId="3" applyFont="1" applyFill="1" applyBorder="1" applyAlignment="1">
      <alignment horizontal="center" wrapText="1"/>
    </xf>
    <xf numFmtId="0" fontId="12" fillId="4" borderId="1" xfId="3" applyFont="1" applyFill="1" applyBorder="1" applyAlignment="1">
      <alignment horizontal="center"/>
    </xf>
    <xf numFmtId="43" fontId="13" fillId="4" borderId="1" xfId="1" applyFont="1" applyFill="1" applyBorder="1" applyAlignment="1"/>
    <xf numFmtId="0" fontId="13" fillId="4" borderId="1" xfId="3" applyFont="1" applyFill="1" applyBorder="1" applyAlignment="1">
      <alignment horizontal="center"/>
    </xf>
    <xf numFmtId="0" fontId="12" fillId="4" borderId="1" xfId="3" applyFont="1" applyFill="1" applyBorder="1"/>
    <xf numFmtId="0" fontId="30" fillId="4" borderId="1" xfId="3" applyFont="1" applyFill="1" applyBorder="1" applyAlignment="1">
      <alignment horizontal="center"/>
    </xf>
    <xf numFmtId="43" fontId="31" fillId="4" borderId="1" xfId="1" applyFont="1" applyFill="1" applyBorder="1" applyAlignment="1">
      <alignment horizontal="center"/>
    </xf>
    <xf numFmtId="164" fontId="30" fillId="4" borderId="1" xfId="1" applyNumberFormat="1" applyFont="1" applyFill="1" applyBorder="1" applyAlignment="1">
      <alignment horizontal="center"/>
    </xf>
    <xf numFmtId="0" fontId="13" fillId="4" borderId="1" xfId="3" applyFont="1" applyFill="1" applyBorder="1"/>
    <xf numFmtId="164" fontId="13" fillId="4" borderId="1" xfId="1" applyNumberFormat="1" applyFont="1" applyFill="1" applyBorder="1" applyAlignment="1">
      <alignment horizontal="center"/>
    </xf>
    <xf numFmtId="0" fontId="13" fillId="4" borderId="1" xfId="3" applyFont="1" applyFill="1" applyBorder="1" applyAlignment="1">
      <alignment horizontal="left" wrapText="1"/>
    </xf>
    <xf numFmtId="0" fontId="13" fillId="4" borderId="1" xfId="3" applyFont="1" applyFill="1" applyBorder="1" applyAlignment="1">
      <alignment wrapText="1"/>
    </xf>
    <xf numFmtId="0" fontId="30" fillId="4" borderId="1" xfId="3" applyFont="1" applyFill="1" applyBorder="1" applyAlignment="1">
      <alignment horizontal="center" wrapText="1"/>
    </xf>
    <xf numFmtId="0" fontId="32" fillId="4" borderId="0" xfId="3" applyFont="1" applyFill="1"/>
    <xf numFmtId="0" fontId="13" fillId="4" borderId="0" xfId="3" applyFont="1" applyFill="1" applyAlignment="1">
      <alignment horizontal="left" wrapText="1"/>
    </xf>
    <xf numFmtId="0" fontId="12" fillId="4" borderId="0" xfId="3" applyFont="1" applyFill="1" applyAlignment="1">
      <alignment horizontal="center"/>
    </xf>
    <xf numFmtId="43" fontId="12" fillId="4" borderId="0" xfId="1" applyFont="1" applyFill="1" applyAlignment="1"/>
    <xf numFmtId="43" fontId="13" fillId="4" borderId="0" xfId="1" applyFont="1" applyFill="1" applyAlignment="1"/>
    <xf numFmtId="0" fontId="12" fillId="0" borderId="0" xfId="3" applyFont="1" applyAlignment="1">
      <alignment horizontal="centerContinuous"/>
    </xf>
    <xf numFmtId="0" fontId="12" fillId="0" borderId="0" xfId="3" applyFont="1" applyAlignment="1">
      <alignment horizontal="centerContinuous" vertical="center" wrapText="1"/>
    </xf>
    <xf numFmtId="43" fontId="12" fillId="0" borderId="0" xfId="1" applyFont="1" applyAlignment="1">
      <alignment horizontal="center"/>
    </xf>
    <xf numFmtId="0" fontId="12" fillId="3" borderId="1" xfId="3" applyFont="1" applyFill="1" applyBorder="1" applyAlignment="1">
      <alignment horizontal="center"/>
    </xf>
    <xf numFmtId="0" fontId="12" fillId="3" borderId="1" xfId="3" applyFont="1" applyFill="1" applyBorder="1" applyAlignment="1">
      <alignment horizontal="center" wrapText="1"/>
    </xf>
    <xf numFmtId="164" fontId="12" fillId="3" borderId="1" xfId="1" applyNumberFormat="1" applyFont="1" applyFill="1" applyBorder="1" applyAlignment="1">
      <alignment horizontal="center"/>
    </xf>
    <xf numFmtId="43" fontId="13" fillId="0" borderId="1" xfId="1" applyFont="1" applyFill="1" applyBorder="1" applyAlignment="1">
      <alignment horizontal="center"/>
    </xf>
    <xf numFmtId="0" fontId="18" fillId="0" borderId="1" xfId="3" applyFont="1" applyBorder="1" applyAlignment="1">
      <alignment horizontal="center"/>
    </xf>
    <xf numFmtId="164" fontId="18" fillId="0" borderId="1" xfId="1" applyNumberFormat="1" applyFont="1" applyBorder="1" applyAlignment="1">
      <alignment horizontal="center"/>
    </xf>
    <xf numFmtId="43" fontId="13" fillId="0" borderId="1" xfId="1" applyFont="1" applyBorder="1" applyAlignment="1"/>
    <xf numFmtId="0" fontId="13" fillId="0" borderId="1" xfId="3" applyFont="1" applyBorder="1"/>
    <xf numFmtId="0" fontId="13" fillId="0" borderId="1" xfId="3" applyFont="1" applyBorder="1" applyAlignment="1">
      <alignment horizontal="center"/>
    </xf>
    <xf numFmtId="0" fontId="13" fillId="0" borderId="1" xfId="3" applyFont="1" applyBorder="1" applyAlignment="1">
      <alignment horizontal="left" wrapText="1"/>
    </xf>
    <xf numFmtId="0" fontId="13" fillId="0" borderId="13" xfId="3" applyFont="1" applyBorder="1" applyAlignment="1">
      <alignment horizontal="justify" wrapText="1"/>
    </xf>
    <xf numFmtId="43" fontId="12" fillId="0" borderId="1" xfId="1" applyFont="1" applyBorder="1" applyAlignment="1"/>
    <xf numFmtId="0" fontId="13" fillId="2" borderId="1" xfId="3" applyFont="1" applyFill="1" applyBorder="1" applyAlignment="1">
      <alignment horizontal="justify" wrapText="1"/>
    </xf>
    <xf numFmtId="0" fontId="13" fillId="2" borderId="1" xfId="3" applyFont="1" applyFill="1" applyBorder="1" applyAlignment="1">
      <alignment horizontal="center"/>
    </xf>
    <xf numFmtId="164" fontId="13" fillId="2" borderId="1" xfId="1" applyNumberFormat="1" applyFont="1" applyFill="1" applyBorder="1" applyAlignment="1">
      <alignment horizontal="center"/>
    </xf>
    <xf numFmtId="0" fontId="13" fillId="2" borderId="1" xfId="3" applyFont="1" applyFill="1" applyBorder="1" applyAlignment="1">
      <alignment horizontal="justify"/>
    </xf>
    <xf numFmtId="43" fontId="12" fillId="0" borderId="14" xfId="3" applyNumberFormat="1" applyFont="1" applyBorder="1"/>
    <xf numFmtId="43" fontId="12" fillId="0" borderId="35" xfId="3" applyNumberFormat="1" applyFont="1" applyBorder="1"/>
    <xf numFmtId="0" fontId="33" fillId="0" borderId="0" xfId="3" applyFont="1"/>
    <xf numFmtId="0" fontId="18" fillId="0" borderId="0" xfId="3" applyFont="1" applyAlignment="1">
      <alignment horizontal="center"/>
    </xf>
    <xf numFmtId="164" fontId="18" fillId="0" borderId="0" xfId="1" applyNumberFormat="1" applyFont="1" applyAlignment="1">
      <alignment horizontal="center"/>
    </xf>
    <xf numFmtId="43" fontId="13" fillId="0" borderId="0" xfId="1" applyFont="1" applyAlignment="1"/>
    <xf numFmtId="0" fontId="13" fillId="0" borderId="0" xfId="3" applyFont="1"/>
    <xf numFmtId="0" fontId="13" fillId="0" borderId="0" xfId="3" applyFont="1" applyAlignment="1">
      <alignment horizontal="center" wrapText="1"/>
    </xf>
    <xf numFmtId="0" fontId="34" fillId="0" borderId="0" xfId="3" applyFont="1"/>
    <xf numFmtId="43" fontId="12" fillId="3" borderId="1" xfId="1" applyFont="1" applyFill="1" applyBorder="1" applyAlignment="1">
      <alignment horizontal="center"/>
    </xf>
    <xf numFmtId="0" fontId="12" fillId="0" borderId="14" xfId="3" applyFont="1" applyBorder="1" applyAlignment="1">
      <alignment horizontal="center" wrapText="1"/>
    </xf>
    <xf numFmtId="0" fontId="13" fillId="2" borderId="1" xfId="3" applyFont="1" applyFill="1" applyBorder="1" applyAlignment="1">
      <alignment horizontal="left" wrapText="1"/>
    </xf>
    <xf numFmtId="164" fontId="13" fillId="0" borderId="1" xfId="1" applyNumberFormat="1" applyFont="1" applyBorder="1" applyAlignment="1">
      <alignment horizontal="center"/>
    </xf>
    <xf numFmtId="43" fontId="12" fillId="0" borderId="35" xfId="1" applyFont="1" applyBorder="1" applyAlignment="1"/>
    <xf numFmtId="0" fontId="9" fillId="3" borderId="1" xfId="3" applyFont="1" applyFill="1" applyBorder="1" applyAlignment="1">
      <alignment horizontal="center" wrapText="1"/>
    </xf>
    <xf numFmtId="164" fontId="9" fillId="3" borderId="1" xfId="1" applyNumberFormat="1" applyFont="1" applyFill="1" applyBorder="1" applyAlignment="1">
      <alignment horizontal="center" wrapText="1"/>
    </xf>
    <xf numFmtId="43" fontId="9" fillId="3" borderId="1" xfId="1" applyFont="1" applyFill="1" applyBorder="1" applyAlignment="1">
      <alignment horizontal="center" wrapText="1"/>
    </xf>
    <xf numFmtId="0" fontId="9" fillId="0" borderId="1" xfId="3" applyFont="1" applyBorder="1" applyAlignment="1">
      <alignment horizontal="left" wrapText="1"/>
    </xf>
    <xf numFmtId="0" fontId="29" fillId="0" borderId="1" xfId="3" applyFont="1" applyBorder="1" applyAlignment="1">
      <alignment horizontal="center" wrapText="1"/>
    </xf>
    <xf numFmtId="164" fontId="29" fillId="0" borderId="1" xfId="1" applyNumberFormat="1" applyFont="1" applyBorder="1" applyAlignment="1">
      <alignment horizontal="center" wrapText="1"/>
    </xf>
    <xf numFmtId="43" fontId="10" fillId="0" borderId="1" xfId="1" applyFont="1" applyBorder="1" applyAlignment="1">
      <alignment horizontal="center"/>
    </xf>
    <xf numFmtId="1" fontId="10" fillId="0" borderId="1" xfId="3" applyNumberFormat="1" applyFont="1" applyBorder="1" applyAlignment="1">
      <alignment horizontal="center" wrapText="1"/>
    </xf>
    <xf numFmtId="164" fontId="10" fillId="0" borderId="1" xfId="1" applyNumberFormat="1" applyFont="1" applyBorder="1" applyAlignment="1">
      <alignment horizontal="center"/>
    </xf>
    <xf numFmtId="43" fontId="9" fillId="0" borderId="1" xfId="1" applyFont="1" applyBorder="1" applyAlignment="1">
      <alignment horizontal="center"/>
    </xf>
    <xf numFmtId="0" fontId="10" fillId="0" borderId="1" xfId="3" applyFont="1" applyBorder="1" applyAlignment="1">
      <alignment horizontal="center" wrapText="1"/>
    </xf>
    <xf numFmtId="164" fontId="10" fillId="0" borderId="1" xfId="1" applyNumberFormat="1" applyFont="1" applyBorder="1" applyAlignment="1">
      <alignment horizontal="center" wrapText="1"/>
    </xf>
    <xf numFmtId="164" fontId="10" fillId="0" borderId="0" xfId="1" applyNumberFormat="1" applyFont="1" applyAlignment="1">
      <alignment horizontal="center"/>
    </xf>
    <xf numFmtId="0" fontId="10" fillId="0" borderId="0" xfId="3" applyFont="1" applyAlignment="1">
      <alignment horizontal="center" wrapText="1"/>
    </xf>
    <xf numFmtId="164" fontId="10" fillId="0" borderId="0" xfId="1" applyNumberFormat="1" applyFont="1" applyBorder="1" applyAlignment="1">
      <alignment horizontal="center" wrapText="1"/>
    </xf>
    <xf numFmtId="164" fontId="10" fillId="0" borderId="0" xfId="1" applyNumberFormat="1" applyFont="1" applyBorder="1" applyAlignment="1">
      <alignment horizontal="center"/>
    </xf>
    <xf numFmtId="164" fontId="9" fillId="0" borderId="0" xfId="1" applyNumberFormat="1" applyFont="1" applyBorder="1" applyAlignment="1">
      <alignment horizontal="center"/>
    </xf>
    <xf numFmtId="0" fontId="9" fillId="0" borderId="0" xfId="3" applyFont="1" applyAlignment="1">
      <alignment horizontal="center" wrapText="1"/>
    </xf>
    <xf numFmtId="164" fontId="9" fillId="0" borderId="0" xfId="1" applyNumberFormat="1" applyFont="1" applyBorder="1" applyAlignment="1">
      <alignment horizontal="center" wrapText="1"/>
    </xf>
    <xf numFmtId="164" fontId="10" fillId="0" borderId="0" xfId="1" applyNumberFormat="1" applyFont="1" applyAlignment="1">
      <alignment horizontal="center" wrapText="1"/>
    </xf>
    <xf numFmtId="0" fontId="12" fillId="0" borderId="1" xfId="3" applyFont="1" applyBorder="1" applyAlignment="1">
      <alignment wrapText="1"/>
    </xf>
    <xf numFmtId="164" fontId="30" fillId="0" borderId="1" xfId="1" applyNumberFormat="1" applyFont="1" applyBorder="1" applyAlignment="1">
      <alignment horizontal="center"/>
    </xf>
    <xf numFmtId="0" fontId="30" fillId="0" borderId="1" xfId="3" applyFont="1" applyBorder="1" applyAlignment="1">
      <alignment horizontal="center"/>
    </xf>
    <xf numFmtId="43" fontId="31" fillId="0" borderId="1" xfId="1" applyFont="1" applyFill="1" applyBorder="1" applyAlignment="1">
      <alignment horizontal="center"/>
    </xf>
    <xf numFmtId="0" fontId="13" fillId="0" borderId="1" xfId="3" applyFont="1" applyBorder="1" applyAlignment="1">
      <alignment wrapText="1"/>
    </xf>
    <xf numFmtId="43" fontId="30" fillId="0" borderId="1" xfId="1" applyFont="1" applyFill="1" applyBorder="1" applyAlignment="1">
      <alignment horizontal="center"/>
    </xf>
    <xf numFmtId="0" fontId="1" fillId="0" borderId="0" xfId="3" applyAlignment="1">
      <alignment horizontal="left" wrapText="1"/>
    </xf>
    <xf numFmtId="43" fontId="12" fillId="0" borderId="1" xfId="3" applyNumberFormat="1" applyFont="1" applyBorder="1"/>
    <xf numFmtId="0" fontId="13" fillId="2" borderId="0" xfId="3" applyFont="1" applyFill="1" applyAlignment="1">
      <alignment horizontal="center"/>
    </xf>
    <xf numFmtId="0" fontId="13" fillId="0" borderId="0" xfId="3" applyFont="1" applyAlignment="1">
      <alignment horizontal="left"/>
    </xf>
    <xf numFmtId="0" fontId="13" fillId="0" borderId="0" xfId="3" applyFont="1" applyAlignment="1">
      <alignment horizontal="justify" wrapText="1"/>
    </xf>
    <xf numFmtId="0" fontId="13" fillId="0" borderId="0" xfId="3" quotePrefix="1" applyFont="1" applyAlignment="1">
      <alignment horizontal="center"/>
    </xf>
    <xf numFmtId="0" fontId="13" fillId="0" borderId="0" xfId="3" quotePrefix="1" applyFont="1"/>
    <xf numFmtId="0" fontId="9" fillId="3" borderId="36" xfId="3" applyFont="1" applyFill="1" applyBorder="1" applyAlignment="1">
      <alignment horizontal="center" wrapText="1"/>
    </xf>
    <xf numFmtId="0" fontId="9" fillId="3" borderId="37" xfId="3" applyFont="1" applyFill="1" applyBorder="1" applyAlignment="1">
      <alignment horizontal="left" wrapText="1"/>
    </xf>
    <xf numFmtId="0" fontId="9" fillId="3" borderId="38" xfId="3" applyFont="1" applyFill="1" applyBorder="1" applyAlignment="1">
      <alignment horizontal="center" wrapText="1"/>
    </xf>
    <xf numFmtId="164" fontId="9" fillId="3" borderId="39" xfId="1" applyNumberFormat="1" applyFont="1" applyFill="1" applyBorder="1" applyAlignment="1">
      <alignment horizontal="center" wrapText="1"/>
    </xf>
    <xf numFmtId="43" fontId="10" fillId="0" borderId="1" xfId="1" applyFont="1" applyBorder="1" applyAlignment="1"/>
    <xf numFmtId="164" fontId="27" fillId="0" borderId="1" xfId="1" applyNumberFormat="1" applyFont="1" applyBorder="1" applyAlignment="1">
      <alignment horizontal="center"/>
    </xf>
    <xf numFmtId="43" fontId="28" fillId="0" borderId="1" xfId="1" applyFont="1" applyFill="1" applyBorder="1" applyAlignment="1">
      <alignment horizontal="center"/>
    </xf>
    <xf numFmtId="0" fontId="10" fillId="0" borderId="1" xfId="3" applyFont="1" applyBorder="1" applyAlignment="1">
      <alignment wrapText="1"/>
    </xf>
    <xf numFmtId="43" fontId="9" fillId="0" borderId="1" xfId="1" applyFont="1" applyBorder="1" applyAlignment="1"/>
    <xf numFmtId="164" fontId="10" fillId="0" borderId="0" xfId="1" applyNumberFormat="1" applyFont="1" applyAlignment="1"/>
    <xf numFmtId="43" fontId="10" fillId="0" borderId="0" xfId="1" applyFont="1" applyAlignment="1"/>
    <xf numFmtId="0" fontId="13" fillId="4" borderId="1" xfId="0" applyFont="1" applyFill="1" applyBorder="1" applyAlignment="1">
      <alignment horizontal="justify" vertical="top"/>
    </xf>
    <xf numFmtId="0" fontId="8" fillId="0" borderId="0" xfId="0" applyFont="1" applyAlignment="1">
      <alignment horizontal="left"/>
    </xf>
    <xf numFmtId="43" fontId="1" fillId="0" borderId="0" xfId="3" applyNumberFormat="1"/>
    <xf numFmtId="0" fontId="13" fillId="0" borderId="13" xfId="3" applyFont="1" applyBorder="1" applyAlignment="1">
      <alignment horizontal="center" vertical="center"/>
    </xf>
    <xf numFmtId="164" fontId="13" fillId="0" borderId="13" xfId="1" applyNumberFormat="1" applyFont="1" applyBorder="1" applyAlignment="1">
      <alignment horizontal="center" vertical="center"/>
    </xf>
    <xf numFmtId="0" fontId="13" fillId="2" borderId="1" xfId="3" applyFont="1" applyFill="1" applyBorder="1" applyAlignment="1">
      <alignment horizontal="center" vertical="center"/>
    </xf>
    <xf numFmtId="164" fontId="13" fillId="2" borderId="1" xfId="1" applyNumberFormat="1" applyFont="1" applyFill="1" applyBorder="1" applyAlignment="1">
      <alignment horizontal="center" vertical="center"/>
    </xf>
    <xf numFmtId="43" fontId="30" fillId="0" borderId="1" xfId="1" applyFont="1" applyBorder="1" applyAlignment="1">
      <alignment horizontal="center"/>
    </xf>
    <xf numFmtId="43" fontId="1" fillId="0" borderId="0" xfId="1"/>
    <xf numFmtId="0" fontId="12" fillId="5"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43" fontId="12" fillId="5" borderId="1" xfId="1" applyFont="1" applyFill="1" applyBorder="1" applyAlignment="1">
      <alignment horizontal="center" vertical="center" wrapText="1"/>
    </xf>
    <xf numFmtId="43" fontId="12" fillId="5" borderId="1" xfId="1" applyFont="1" applyFill="1" applyBorder="1" applyAlignment="1">
      <alignment horizontal="center" vertical="center"/>
    </xf>
    <xf numFmtId="0" fontId="9" fillId="0" borderId="1" xfId="0" applyFont="1" applyBorder="1" applyAlignment="1">
      <alignment horizontal="center" vertical="center" wrapText="1"/>
    </xf>
    <xf numFmtId="0" fontId="12" fillId="0" borderId="1" xfId="0" applyFont="1" applyBorder="1" applyAlignment="1">
      <alignment horizontal="left" vertical="top" wrapText="1"/>
    </xf>
    <xf numFmtId="0" fontId="9" fillId="4" borderId="1" xfId="0" applyFont="1" applyFill="1" applyBorder="1" applyAlignment="1">
      <alignment horizontal="center" vertical="center"/>
    </xf>
    <xf numFmtId="43" fontId="10" fillId="0" borderId="1" xfId="1" applyFont="1" applyFill="1" applyBorder="1" applyAlignment="1">
      <alignment horizontal="left" vertical="center" wrapText="1"/>
    </xf>
    <xf numFmtId="1" fontId="9" fillId="0" borderId="1" xfId="0" applyNumberFormat="1" applyFont="1" applyBorder="1" applyAlignment="1">
      <alignment horizontal="center" vertical="center"/>
    </xf>
    <xf numFmtId="165" fontId="9" fillId="0" borderId="1" xfId="0" applyNumberFormat="1" applyFont="1" applyBorder="1" applyAlignment="1">
      <alignment horizontal="center" vertical="center"/>
    </xf>
    <xf numFmtId="0" fontId="13" fillId="0" borderId="1" xfId="0" applyFont="1" applyBorder="1" applyAlignment="1">
      <alignment horizontal="justify" vertical="center" wrapText="1"/>
    </xf>
    <xf numFmtId="43" fontId="10" fillId="0" borderId="1" xfId="1" applyFont="1" applyFill="1" applyBorder="1" applyAlignment="1">
      <alignment horizontal="left" vertical="center"/>
    </xf>
    <xf numFmtId="43" fontId="9" fillId="0" borderId="1" xfId="1" applyFont="1" applyFill="1" applyBorder="1" applyAlignment="1">
      <alignment horizontal="left" vertical="center" wrapText="1"/>
    </xf>
    <xf numFmtId="43" fontId="10" fillId="4" borderId="1" xfId="1" applyFont="1" applyFill="1" applyBorder="1" applyAlignment="1">
      <alignment horizontal="left" vertical="center"/>
    </xf>
    <xf numFmtId="164" fontId="19" fillId="0" borderId="1" xfId="1" applyNumberFormat="1" applyFont="1" applyFill="1" applyBorder="1" applyAlignment="1">
      <alignment horizontal="left" vertical="center" wrapText="1"/>
    </xf>
    <xf numFmtId="0" fontId="13" fillId="4" borderId="1" xfId="3" applyFont="1" applyFill="1" applyBorder="1" applyAlignment="1">
      <alignment horizontal="justify" vertical="center" wrapText="1"/>
    </xf>
    <xf numFmtId="0" fontId="12" fillId="6" borderId="1" xfId="3" applyFont="1" applyFill="1" applyBorder="1" applyAlignment="1">
      <alignment horizontal="center" wrapText="1"/>
    </xf>
    <xf numFmtId="164" fontId="12" fillId="6" borderId="1" xfId="1" applyNumberFormat="1" applyFont="1" applyFill="1" applyBorder="1" applyAlignment="1">
      <alignment horizontal="center"/>
    </xf>
    <xf numFmtId="0" fontId="12" fillId="6" borderId="1" xfId="3" applyFont="1" applyFill="1" applyBorder="1" applyAlignment="1">
      <alignment horizontal="center"/>
    </xf>
    <xf numFmtId="0" fontId="13" fillId="4" borderId="1" xfId="3" applyFont="1" applyFill="1" applyBorder="1" applyAlignment="1">
      <alignment vertical="center" wrapText="1"/>
    </xf>
    <xf numFmtId="166" fontId="12" fillId="4" borderId="1" xfId="1" applyNumberFormat="1" applyFont="1" applyFill="1" applyBorder="1" applyAlignment="1">
      <alignment horizontal="center"/>
    </xf>
    <xf numFmtId="0" fontId="13" fillId="4" borderId="1" xfId="3" applyFont="1" applyFill="1" applyBorder="1" applyAlignment="1">
      <alignment vertical="center"/>
    </xf>
    <xf numFmtId="0" fontId="13" fillId="4" borderId="1" xfId="3" applyFont="1" applyFill="1" applyBorder="1" applyAlignment="1">
      <alignment horizontal="left" vertical="center" wrapText="1"/>
    </xf>
    <xf numFmtId="43" fontId="12" fillId="4" borderId="1" xfId="1" applyFont="1" applyFill="1" applyBorder="1" applyAlignment="1"/>
    <xf numFmtId="0" fontId="12" fillId="0" borderId="1" xfId="3" applyFont="1" applyBorder="1" applyAlignment="1">
      <alignment horizontal="center" vertical="center"/>
    </xf>
    <xf numFmtId="164" fontId="13" fillId="0" borderId="1" xfId="1" applyNumberFormat="1" applyFont="1" applyFill="1" applyBorder="1" applyAlignment="1">
      <alignment horizontal="center"/>
    </xf>
    <xf numFmtId="0" fontId="12" fillId="0" borderId="1" xfId="3" applyFont="1" applyBorder="1" applyAlignment="1">
      <alignment horizontal="center" wrapText="1"/>
    </xf>
    <xf numFmtId="0" fontId="12" fillId="0" borderId="1" xfId="3" applyFont="1" applyBorder="1" applyAlignment="1">
      <alignment horizontal="center"/>
    </xf>
    <xf numFmtId="0" fontId="13" fillId="0" borderId="1" xfId="3" applyFont="1" applyBorder="1" applyAlignment="1">
      <alignment horizontal="center" wrapText="1"/>
    </xf>
    <xf numFmtId="0" fontId="9" fillId="0" borderId="1" xfId="3" applyFont="1" applyBorder="1" applyAlignment="1">
      <alignment horizontal="centerContinuous" vertical="center"/>
    </xf>
    <xf numFmtId="43" fontId="9" fillId="0" borderId="1" xfId="1" applyFont="1" applyBorder="1" applyAlignment="1">
      <alignment horizontal="center" vertical="center"/>
    </xf>
    <xf numFmtId="0" fontId="10" fillId="0" borderId="1" xfId="3" applyFont="1" applyBorder="1" applyAlignment="1">
      <alignment horizontal="left" vertical="top" wrapText="1"/>
    </xf>
    <xf numFmtId="43" fontId="9" fillId="4" borderId="1" xfId="1" applyFont="1" applyFill="1" applyBorder="1" applyAlignment="1">
      <alignment wrapText="1"/>
    </xf>
    <xf numFmtId="43" fontId="0" fillId="0" borderId="0" xfId="0" applyNumberFormat="1"/>
    <xf numFmtId="43" fontId="0" fillId="0" borderId="0" xfId="1" applyFont="1"/>
    <xf numFmtId="0" fontId="9" fillId="0" borderId="1" xfId="0" applyFont="1" applyFill="1" applyBorder="1" applyAlignment="1">
      <alignment horizontal="center" vertical="center"/>
    </xf>
    <xf numFmtId="0" fontId="0" fillId="0" borderId="0" xfId="0" applyAlignment="1">
      <alignment horizontal="center"/>
    </xf>
    <xf numFmtId="0" fontId="4" fillId="0" borderId="0" xfId="0" applyFont="1" applyAlignment="1">
      <alignment horizontal="center"/>
    </xf>
    <xf numFmtId="0" fontId="4" fillId="0" borderId="0" xfId="0" applyFont="1"/>
    <xf numFmtId="43" fontId="4" fillId="0" borderId="0" xfId="1" applyFont="1"/>
    <xf numFmtId="0" fontId="4" fillId="0" borderId="0" xfId="1" applyNumberFormat="1" applyFont="1" applyAlignment="1">
      <alignment horizontal="center"/>
    </xf>
    <xf numFmtId="0" fontId="0" fillId="0" borderId="0" xfId="1" applyNumberFormat="1" applyFont="1" applyAlignment="1">
      <alignment horizontal="center"/>
    </xf>
    <xf numFmtId="0" fontId="0" fillId="0" borderId="0" xfId="0" applyAlignment="1">
      <alignment horizontal="center" vertical="center"/>
    </xf>
    <xf numFmtId="0" fontId="4" fillId="0" borderId="0" xfId="0" applyFont="1" applyAlignment="1">
      <alignment horizontal="center" vertical="center"/>
    </xf>
    <xf numFmtId="9" fontId="0" fillId="0" borderId="0" xfId="0" applyNumberFormat="1" applyAlignment="1">
      <alignment horizontal="center" vertical="center"/>
    </xf>
    <xf numFmtId="9" fontId="4" fillId="0" borderId="0" xfId="0" applyNumberFormat="1" applyFont="1" applyAlignment="1">
      <alignment horizontal="center" vertical="center"/>
    </xf>
    <xf numFmtId="0" fontId="0" fillId="0" borderId="0" xfId="4" applyNumberFormat="1" applyFont="1" applyAlignment="1">
      <alignment horizontal="center" vertical="center"/>
    </xf>
    <xf numFmtId="0" fontId="0" fillId="0" borderId="0" xfId="1" applyNumberFormat="1" applyFont="1" applyAlignment="1">
      <alignment horizontal="center" vertical="center"/>
    </xf>
    <xf numFmtId="0" fontId="4" fillId="0" borderId="0" xfId="1" applyNumberFormat="1" applyFont="1" applyAlignment="1">
      <alignment horizontal="center" vertical="center"/>
    </xf>
    <xf numFmtId="43" fontId="19" fillId="5" borderId="1" xfId="1" applyNumberFormat="1" applyFont="1" applyFill="1" applyBorder="1" applyAlignment="1">
      <alignment horizontal="center" vertical="center"/>
    </xf>
    <xf numFmtId="43" fontId="19" fillId="0" borderId="1" xfId="1" applyNumberFormat="1" applyFont="1" applyFill="1" applyBorder="1" applyAlignment="1">
      <alignment horizontal="center" vertical="center" wrapText="1"/>
    </xf>
    <xf numFmtId="43" fontId="20" fillId="0" borderId="1" xfId="1" applyNumberFormat="1" applyFont="1" applyFill="1" applyBorder="1" applyAlignment="1">
      <alignment horizontal="center" vertical="center" wrapText="1"/>
    </xf>
    <xf numFmtId="43" fontId="20" fillId="0" borderId="1" xfId="1" applyNumberFormat="1" applyFont="1" applyFill="1" applyBorder="1" applyAlignment="1">
      <alignment horizontal="center" vertical="center"/>
    </xf>
    <xf numFmtId="43" fontId="20" fillId="0" borderId="0" xfId="1" applyNumberFormat="1" applyFont="1" applyFill="1" applyAlignment="1">
      <alignment horizontal="center" vertical="center"/>
    </xf>
    <xf numFmtId="43" fontId="21" fillId="0" borderId="0" xfId="1" applyNumberFormat="1" applyFont="1" applyFill="1" applyAlignment="1">
      <alignment vertical="center"/>
    </xf>
    <xf numFmtId="43" fontId="19" fillId="0" borderId="0" xfId="1" applyNumberFormat="1" applyFont="1" applyFill="1" applyAlignment="1">
      <alignment vertical="center"/>
    </xf>
    <xf numFmtId="43" fontId="19" fillId="0" borderId="0" xfId="1" applyNumberFormat="1" applyFont="1" applyFill="1" applyAlignment="1">
      <alignment horizontal="center" vertical="center"/>
    </xf>
    <xf numFmtId="2" fontId="0" fillId="0" borderId="0" xfId="1" applyNumberFormat="1" applyFont="1" applyAlignment="1">
      <alignment horizontal="center" vertical="center"/>
    </xf>
    <xf numFmtId="43" fontId="2" fillId="0" borderId="0" xfId="0" applyNumberFormat="1" applyFont="1"/>
    <xf numFmtId="43" fontId="13" fillId="0" borderId="1" xfId="1" applyFont="1" applyFill="1" applyBorder="1" applyAlignment="1">
      <alignment horizontal="center" vertical="center" wrapText="1"/>
    </xf>
    <xf numFmtId="43" fontId="19" fillId="5" borderId="1" xfId="1" applyNumberFormat="1" applyFont="1" applyFill="1" applyBorder="1" applyAlignment="1">
      <alignment horizontal="center" vertical="center" wrapText="1"/>
    </xf>
    <xf numFmtId="43" fontId="12" fillId="0" borderId="1" xfId="1" applyNumberFormat="1" applyFont="1" applyFill="1" applyBorder="1" applyAlignment="1">
      <alignment horizontal="center" vertical="center" wrapText="1"/>
    </xf>
    <xf numFmtId="43" fontId="13" fillId="0" borderId="1" xfId="1" applyNumberFormat="1" applyFont="1" applyFill="1" applyBorder="1" applyAlignment="1">
      <alignment vertical="center" wrapText="1"/>
    </xf>
    <xf numFmtId="43" fontId="13" fillId="0" borderId="1" xfId="1" applyFont="1" applyFill="1" applyBorder="1" applyAlignment="1">
      <alignment horizontal="center" vertical="center" wrapText="1"/>
    </xf>
    <xf numFmtId="43" fontId="13" fillId="0" borderId="1" xfId="1" applyFont="1" applyFill="1" applyBorder="1" applyAlignment="1">
      <alignment horizontal="center" vertical="center" wrapText="1"/>
    </xf>
    <xf numFmtId="0" fontId="9" fillId="8" borderId="1" xfId="0" applyFont="1" applyFill="1" applyBorder="1" applyAlignment="1">
      <alignment horizontal="center" vertical="center"/>
    </xf>
    <xf numFmtId="0" fontId="12" fillId="8" borderId="1" xfId="0" applyFont="1" applyFill="1" applyBorder="1" applyAlignment="1">
      <alignment horizontal="justify" vertical="top" wrapText="1"/>
    </xf>
    <xf numFmtId="43" fontId="13" fillId="8" borderId="1" xfId="1" applyFont="1" applyFill="1" applyBorder="1" applyAlignment="1">
      <alignment horizontal="center" vertical="center"/>
    </xf>
    <xf numFmtId="43" fontId="20" fillId="8" borderId="1" xfId="1" applyNumberFormat="1" applyFont="1" applyFill="1" applyBorder="1" applyAlignment="1">
      <alignment horizontal="center" vertical="center"/>
    </xf>
    <xf numFmtId="43" fontId="13" fillId="8" borderId="1" xfId="1" applyNumberFormat="1" applyFont="1" applyFill="1" applyBorder="1" applyAlignment="1">
      <alignment vertical="center" wrapText="1"/>
    </xf>
    <xf numFmtId="43" fontId="10" fillId="8" borderId="1" xfId="1" applyFont="1" applyFill="1" applyBorder="1" applyAlignment="1">
      <alignment horizontal="left" vertical="center"/>
    </xf>
    <xf numFmtId="0" fontId="7" fillId="8" borderId="0" xfId="0" applyFont="1" applyFill="1"/>
    <xf numFmtId="0" fontId="12" fillId="0" borderId="1" xfId="0" applyFont="1" applyFill="1" applyBorder="1" applyAlignment="1">
      <alignment horizontal="justify" vertical="top" wrapText="1"/>
    </xf>
    <xf numFmtId="0" fontId="7" fillId="0" borderId="0" xfId="0" applyFont="1" applyFill="1"/>
    <xf numFmtId="0" fontId="13" fillId="0" borderId="1" xfId="0" applyFont="1" applyFill="1" applyBorder="1" applyAlignment="1">
      <alignment horizontal="justify" vertical="top" wrapText="1"/>
    </xf>
    <xf numFmtId="164" fontId="20" fillId="0" borderId="1" xfId="1" applyNumberFormat="1" applyFont="1" applyFill="1" applyBorder="1" applyAlignment="1">
      <alignment vertical="center" wrapText="1"/>
    </xf>
    <xf numFmtId="2" fontId="14" fillId="2" borderId="7" xfId="0" applyNumberFormat="1" applyFont="1" applyFill="1" applyBorder="1" applyAlignment="1">
      <alignment horizontal="center" vertical="center"/>
    </xf>
    <xf numFmtId="0" fontId="14" fillId="0" borderId="0" xfId="0" applyFont="1"/>
    <xf numFmtId="0" fontId="16" fillId="0" borderId="0" xfId="0" applyFont="1" applyAlignment="1">
      <alignment vertical="center"/>
    </xf>
    <xf numFmtId="0" fontId="14" fillId="0" borderId="0" xfId="0" applyFont="1" applyAlignment="1">
      <alignment vertical="center"/>
    </xf>
    <xf numFmtId="0" fontId="14" fillId="4" borderId="1" xfId="0" applyFont="1" applyFill="1" applyBorder="1" applyAlignment="1">
      <alignment horizontal="center" vertical="center"/>
    </xf>
    <xf numFmtId="0" fontId="14" fillId="4" borderId="1" xfId="0" applyFont="1" applyFill="1" applyBorder="1" applyAlignment="1">
      <alignment vertical="center" wrapText="1"/>
    </xf>
    <xf numFmtId="0" fontId="12" fillId="0" borderId="0" xfId="0" applyFont="1"/>
    <xf numFmtId="43" fontId="18" fillId="2" borderId="18" xfId="1" applyFont="1" applyFill="1" applyBorder="1" applyAlignment="1">
      <alignment vertical="center"/>
    </xf>
    <xf numFmtId="0" fontId="13" fillId="4" borderId="1" xfId="3" applyFont="1" applyFill="1" applyBorder="1" applyAlignment="1">
      <alignment horizontal="center" vertical="center"/>
    </xf>
    <xf numFmtId="0" fontId="13" fillId="0" borderId="1" xfId="3" applyFont="1" applyBorder="1" applyAlignment="1">
      <alignment horizontal="center" vertical="center"/>
    </xf>
    <xf numFmtId="0" fontId="13" fillId="3" borderId="1" xfId="3" applyFont="1" applyFill="1" applyBorder="1" applyAlignment="1">
      <alignment horizontal="center" vertical="center"/>
    </xf>
    <xf numFmtId="0" fontId="13" fillId="0" borderId="1" xfId="3" applyFont="1" applyBorder="1" applyAlignment="1">
      <alignment horizontal="center" vertical="center" wrapText="1"/>
    </xf>
    <xf numFmtId="0" fontId="12" fillId="6" borderId="1" xfId="3" applyFont="1" applyFill="1" applyBorder="1" applyAlignment="1">
      <alignment horizontal="center" vertical="center" wrapText="1"/>
    </xf>
    <xf numFmtId="0" fontId="12" fillId="4" borderId="1" xfId="3" applyFont="1" applyFill="1" applyBorder="1" applyAlignment="1">
      <alignment horizontal="center" vertical="center"/>
    </xf>
    <xf numFmtId="0" fontId="13" fillId="0" borderId="0" xfId="3" applyFont="1" applyAlignment="1">
      <alignment horizontal="center" vertical="center"/>
    </xf>
    <xf numFmtId="0" fontId="12" fillId="0" borderId="1" xfId="3" applyFont="1" applyFill="1" applyBorder="1" applyAlignment="1">
      <alignment horizontal="center" vertical="center" wrapText="1"/>
    </xf>
    <xf numFmtId="166" fontId="12" fillId="4" borderId="1" xfId="1" applyNumberFormat="1" applyFont="1" applyFill="1" applyBorder="1" applyAlignment="1">
      <alignment horizontal="center" vertical="center"/>
    </xf>
    <xf numFmtId="164" fontId="13" fillId="4" borderId="1" xfId="1" applyNumberFormat="1" applyFont="1" applyFill="1" applyBorder="1" applyAlignment="1">
      <alignment horizontal="center" vertical="center"/>
    </xf>
    <xf numFmtId="0" fontId="13" fillId="0" borderId="1" xfId="13" applyFont="1" applyBorder="1" applyAlignment="1">
      <alignment horizontal="justify" vertical="top" wrapText="1"/>
    </xf>
    <xf numFmtId="0" fontId="12" fillId="0" borderId="1" xfId="3" applyFont="1" applyFill="1" applyBorder="1" applyAlignment="1">
      <alignment horizontal="center"/>
    </xf>
    <xf numFmtId="0" fontId="6" fillId="0" borderId="0" xfId="3" applyFont="1" applyFill="1"/>
    <xf numFmtId="43" fontId="32" fillId="0" borderId="1" xfId="7" applyFont="1" applyBorder="1" applyAlignment="1">
      <alignment horizontal="left" vertical="top"/>
    </xf>
    <xf numFmtId="43" fontId="40" fillId="0" borderId="1" xfId="7" applyFont="1" applyBorder="1" applyAlignment="1"/>
    <xf numFmtId="43" fontId="40" fillId="0" borderId="1" xfId="7" applyFont="1" applyBorder="1" applyAlignment="1">
      <alignment horizontal="center" vertical="center"/>
    </xf>
    <xf numFmtId="0" fontId="13" fillId="4" borderId="1" xfId="3" applyFont="1" applyFill="1" applyBorder="1" applyAlignment="1">
      <alignment horizontal="center" vertical="center" wrapText="1"/>
    </xf>
    <xf numFmtId="43" fontId="13" fillId="0" borderId="1" xfId="1" applyNumberFormat="1" applyFont="1" applyFill="1" applyBorder="1" applyAlignment="1">
      <alignment horizontal="center"/>
    </xf>
    <xf numFmtId="43" fontId="12" fillId="6" borderId="1" xfId="1" applyNumberFormat="1" applyFont="1" applyFill="1" applyBorder="1" applyAlignment="1">
      <alignment horizontal="center" wrapText="1"/>
    </xf>
    <xf numFmtId="43" fontId="12" fillId="0" borderId="1" xfId="1" applyNumberFormat="1" applyFont="1" applyFill="1" applyBorder="1" applyAlignment="1">
      <alignment horizontal="center" wrapText="1"/>
    </xf>
    <xf numFmtId="43" fontId="13" fillId="4" borderId="1" xfId="1" applyNumberFormat="1" applyFont="1" applyFill="1" applyBorder="1" applyAlignment="1">
      <alignment horizontal="center"/>
    </xf>
    <xf numFmtId="43" fontId="13" fillId="4" borderId="1" xfId="1" applyNumberFormat="1" applyFont="1" applyFill="1" applyBorder="1" applyAlignment="1">
      <alignment horizontal="center" vertical="center"/>
    </xf>
    <xf numFmtId="43" fontId="12" fillId="4" borderId="1" xfId="1" applyNumberFormat="1" applyFont="1" applyFill="1" applyBorder="1" applyAlignment="1"/>
    <xf numFmtId="43" fontId="13" fillId="0" borderId="0" xfId="1" applyNumberFormat="1" applyFont="1" applyFill="1" applyAlignment="1">
      <alignment horizontal="center"/>
    </xf>
    <xf numFmtId="0" fontId="13" fillId="0" borderId="1" xfId="3" applyFont="1" applyFill="1" applyBorder="1" applyAlignment="1">
      <alignment horizontal="center" vertical="center" wrapText="1"/>
    </xf>
    <xf numFmtId="0" fontId="9" fillId="0" borderId="1" xfId="3" applyFont="1" applyBorder="1" applyAlignment="1">
      <alignment vertical="center" wrapText="1"/>
    </xf>
    <xf numFmtId="164" fontId="9" fillId="0" borderId="14" xfId="1" applyNumberFormat="1" applyFont="1" applyBorder="1" applyAlignment="1">
      <alignment horizontal="center"/>
    </xf>
    <xf numFmtId="0" fontId="9" fillId="0" borderId="1" xfId="3" applyFont="1" applyBorder="1" applyAlignment="1">
      <alignment horizontal="center"/>
    </xf>
    <xf numFmtId="43" fontId="27" fillId="4" borderId="14" xfId="1" applyNumberFormat="1" applyFont="1" applyFill="1" applyBorder="1" applyAlignment="1">
      <alignment horizontal="center"/>
    </xf>
    <xf numFmtId="43" fontId="12" fillId="4" borderId="35" xfId="1" applyNumberFormat="1" applyFont="1" applyFill="1" applyBorder="1" applyAlignment="1">
      <alignment wrapText="1"/>
    </xf>
    <xf numFmtId="43" fontId="9" fillId="4" borderId="1" xfId="1" applyFont="1" applyFill="1" applyBorder="1" applyAlignment="1">
      <alignment horizontal="left" vertical="top" wrapText="1"/>
    </xf>
    <xf numFmtId="43" fontId="12" fillId="4" borderId="1" xfId="1" applyNumberFormat="1" applyFont="1" applyFill="1" applyBorder="1" applyAlignment="1">
      <alignment horizontal="center" wrapText="1"/>
    </xf>
    <xf numFmtId="43" fontId="12" fillId="4" borderId="1" xfId="1" applyNumberFormat="1" applyFont="1" applyFill="1" applyBorder="1" applyAlignment="1">
      <alignment horizontal="center"/>
    </xf>
    <xf numFmtId="43" fontId="30" fillId="4" borderId="1" xfId="3" applyNumberFormat="1" applyFont="1" applyFill="1" applyBorder="1" applyAlignment="1">
      <alignment horizontal="center"/>
    </xf>
    <xf numFmtId="43" fontId="12" fillId="4" borderId="14" xfId="1" applyNumberFormat="1" applyFont="1" applyFill="1" applyBorder="1" applyAlignment="1">
      <alignment wrapText="1"/>
    </xf>
    <xf numFmtId="43" fontId="12" fillId="4" borderId="0" xfId="1" applyNumberFormat="1" applyFont="1" applyFill="1" applyAlignment="1">
      <alignment horizontal="center"/>
    </xf>
    <xf numFmtId="43" fontId="12" fillId="0" borderId="1" xfId="1" applyFont="1" applyBorder="1" applyAlignment="1">
      <alignment vertical="center"/>
    </xf>
    <xf numFmtId="0" fontId="30" fillId="0" borderId="1" xfId="3" applyFont="1" applyBorder="1" applyAlignment="1">
      <alignment horizontal="center" vertical="center"/>
    </xf>
    <xf numFmtId="43" fontId="30" fillId="0" borderId="1" xfId="1" applyFont="1" applyBorder="1" applyAlignment="1">
      <alignment horizontal="center" vertical="center"/>
    </xf>
    <xf numFmtId="43" fontId="31" fillId="0" borderId="1" xfId="1" applyFont="1" applyFill="1" applyBorder="1" applyAlignment="1">
      <alignment horizontal="center" vertical="center"/>
    </xf>
    <xf numFmtId="0" fontId="23" fillId="0" borderId="1" xfId="3" applyFont="1" applyBorder="1" applyAlignment="1">
      <alignment wrapText="1"/>
    </xf>
    <xf numFmtId="164" fontId="31" fillId="0" borderId="1" xfId="1" applyNumberFormat="1" applyFont="1" applyBorder="1" applyAlignment="1">
      <alignment horizontal="center"/>
    </xf>
    <xf numFmtId="0" fontId="31" fillId="0" borderId="1" xfId="3" applyFont="1" applyBorder="1" applyAlignment="1">
      <alignment horizontal="center"/>
    </xf>
    <xf numFmtId="164" fontId="19" fillId="5" borderId="1" xfId="1" applyNumberFormat="1" applyFont="1" applyFill="1" applyBorder="1" applyAlignment="1">
      <alignment vertical="center" wrapText="1"/>
    </xf>
    <xf numFmtId="164" fontId="19" fillId="0" borderId="1" xfId="1" applyNumberFormat="1" applyFont="1" applyFill="1" applyBorder="1" applyAlignment="1">
      <alignment vertical="center" wrapText="1"/>
    </xf>
    <xf numFmtId="164" fontId="20" fillId="4" borderId="1" xfId="1" applyNumberFormat="1" applyFont="1" applyFill="1" applyBorder="1" applyAlignment="1">
      <alignment vertical="center" wrapText="1"/>
    </xf>
    <xf numFmtId="164" fontId="20" fillId="8" borderId="1" xfId="1" applyNumberFormat="1" applyFont="1" applyFill="1" applyBorder="1" applyAlignment="1">
      <alignment vertical="center" wrapText="1"/>
    </xf>
    <xf numFmtId="164" fontId="20" fillId="0" borderId="0" xfId="1" applyNumberFormat="1" applyFont="1" applyFill="1" applyAlignment="1">
      <alignment vertical="center"/>
    </xf>
    <xf numFmtId="0" fontId="13" fillId="7" borderId="1" xfId="3" applyFont="1" applyFill="1" applyBorder="1" applyAlignment="1">
      <alignment horizontal="center" vertical="center" wrapText="1"/>
    </xf>
    <xf numFmtId="0" fontId="13" fillId="7" borderId="1" xfId="3" applyFont="1" applyFill="1" applyBorder="1" applyAlignment="1">
      <alignment horizontal="justify" vertical="center" wrapText="1"/>
    </xf>
    <xf numFmtId="43" fontId="13" fillId="7" borderId="1" xfId="1" applyNumberFormat="1" applyFont="1" applyFill="1" applyBorder="1" applyAlignment="1">
      <alignment horizontal="center" wrapText="1"/>
    </xf>
    <xf numFmtId="43" fontId="12" fillId="7" borderId="1" xfId="3" applyNumberFormat="1" applyFont="1" applyFill="1" applyBorder="1" applyAlignment="1">
      <alignment horizontal="center"/>
    </xf>
    <xf numFmtId="0" fontId="6" fillId="7" borderId="0" xfId="3" applyFont="1" applyFill="1"/>
    <xf numFmtId="0" fontId="13" fillId="7" borderId="1" xfId="3" applyFont="1" applyFill="1" applyBorder="1" applyAlignment="1">
      <alignment horizontal="center" vertical="center"/>
    </xf>
    <xf numFmtId="43" fontId="13" fillId="7" borderId="1" xfId="1" applyNumberFormat="1" applyFont="1" applyFill="1" applyBorder="1" applyAlignment="1">
      <alignment horizontal="center"/>
    </xf>
    <xf numFmtId="0" fontId="8" fillId="7" borderId="0" xfId="3" applyFont="1" applyFill="1"/>
    <xf numFmtId="0" fontId="10" fillId="7" borderId="1" xfId="3" applyFont="1" applyFill="1" applyBorder="1" applyAlignment="1">
      <alignment horizontal="center"/>
    </xf>
    <xf numFmtId="0" fontId="10" fillId="7" borderId="1" xfId="3" applyFont="1" applyFill="1" applyBorder="1" applyAlignment="1">
      <alignment horizontal="left" wrapText="1"/>
    </xf>
    <xf numFmtId="43" fontId="10" fillId="7" borderId="14" xfId="1" applyFont="1" applyFill="1" applyBorder="1" applyAlignment="1">
      <alignment horizontal="center"/>
    </xf>
    <xf numFmtId="164" fontId="10" fillId="7" borderId="14" xfId="1" applyNumberFormat="1" applyFont="1" applyFill="1" applyBorder="1" applyAlignment="1">
      <alignment horizontal="center"/>
    </xf>
    <xf numFmtId="43" fontId="9" fillId="7" borderId="1" xfId="1" applyFont="1" applyFill="1" applyBorder="1" applyAlignment="1">
      <alignment horizontal="center"/>
    </xf>
    <xf numFmtId="0" fontId="1" fillId="7" borderId="0" xfId="3" applyFill="1"/>
    <xf numFmtId="43" fontId="10" fillId="7" borderId="1" xfId="1" applyFont="1" applyFill="1" applyBorder="1" applyAlignment="1">
      <alignment horizontal="center"/>
    </xf>
    <xf numFmtId="0" fontId="10" fillId="7" borderId="1" xfId="3" applyFont="1" applyFill="1" applyBorder="1" applyAlignment="1">
      <alignment horizontal="left"/>
    </xf>
    <xf numFmtId="0" fontId="27" fillId="7" borderId="1" xfId="3" applyFont="1" applyFill="1" applyBorder="1" applyAlignment="1">
      <alignment horizontal="center"/>
    </xf>
    <xf numFmtId="0" fontId="27" fillId="7" borderId="1" xfId="3" applyFont="1" applyFill="1" applyBorder="1" applyAlignment="1">
      <alignment horizontal="left" wrapText="1"/>
    </xf>
    <xf numFmtId="43" fontId="27" fillId="7" borderId="1" xfId="1" applyFont="1" applyFill="1" applyBorder="1" applyAlignment="1">
      <alignment horizontal="center"/>
    </xf>
    <xf numFmtId="164" fontId="27" fillId="7" borderId="14" xfId="1" applyNumberFormat="1" applyFont="1" applyFill="1" applyBorder="1" applyAlignment="1">
      <alignment horizontal="center"/>
    </xf>
    <xf numFmtId="43" fontId="28" fillId="7" borderId="1" xfId="1" applyFont="1" applyFill="1" applyBorder="1" applyAlignment="1">
      <alignment horizontal="center"/>
    </xf>
    <xf numFmtId="164" fontId="27" fillId="7" borderId="1" xfId="1" applyNumberFormat="1" applyFont="1" applyFill="1" applyBorder="1" applyAlignment="1">
      <alignment horizontal="center"/>
    </xf>
    <xf numFmtId="0" fontId="10" fillId="7" borderId="1" xfId="3" applyFont="1" applyFill="1" applyBorder="1" applyAlignment="1">
      <alignment horizontal="center" vertical="center"/>
    </xf>
    <xf numFmtId="0" fontId="10" fillId="7" borderId="1" xfId="3" applyFont="1" applyFill="1" applyBorder="1" applyAlignment="1">
      <alignment horizontal="center" vertical="center" wrapText="1"/>
    </xf>
    <xf numFmtId="43" fontId="9" fillId="7" borderId="1" xfId="1" applyFont="1" applyFill="1" applyBorder="1" applyAlignment="1">
      <alignment horizontal="center" vertical="center" wrapText="1"/>
    </xf>
    <xf numFmtId="0" fontId="10" fillId="7" borderId="0" xfId="3" applyFont="1" applyFill="1"/>
    <xf numFmtId="0" fontId="9" fillId="7" borderId="1" xfId="3" applyFont="1" applyFill="1" applyBorder="1"/>
    <xf numFmtId="0" fontId="10" fillId="7" borderId="1" xfId="3" applyFont="1" applyFill="1" applyBorder="1"/>
    <xf numFmtId="43" fontId="9" fillId="7" borderId="1" xfId="1" applyFont="1" applyFill="1" applyBorder="1" applyAlignment="1">
      <alignment horizontal="center" wrapText="1"/>
    </xf>
    <xf numFmtId="0" fontId="13" fillId="7" borderId="1" xfId="3" applyFont="1" applyFill="1" applyBorder="1" applyAlignment="1">
      <alignment horizontal="center"/>
    </xf>
    <xf numFmtId="0" fontId="13" fillId="7" borderId="1" xfId="3" applyFont="1" applyFill="1" applyBorder="1"/>
    <xf numFmtId="0" fontId="30" fillId="7" borderId="1" xfId="3" applyFont="1" applyFill="1" applyBorder="1" applyAlignment="1">
      <alignment horizontal="center"/>
    </xf>
    <xf numFmtId="164" fontId="13" fillId="7" borderId="1" xfId="1" applyNumberFormat="1" applyFont="1" applyFill="1" applyBorder="1" applyAlignment="1">
      <alignment horizontal="center"/>
    </xf>
    <xf numFmtId="43" fontId="30" fillId="7" borderId="1" xfId="3" applyNumberFormat="1" applyFont="1" applyFill="1" applyBorder="1" applyAlignment="1">
      <alignment horizontal="center"/>
    </xf>
    <xf numFmtId="43" fontId="31" fillId="7" borderId="1" xfId="1" applyFont="1" applyFill="1" applyBorder="1" applyAlignment="1">
      <alignment horizontal="center"/>
    </xf>
    <xf numFmtId="0" fontId="13" fillId="7" borderId="1" xfId="3" applyFont="1" applyFill="1" applyBorder="1" applyAlignment="1">
      <alignment wrapText="1"/>
    </xf>
    <xf numFmtId="0" fontId="30" fillId="7" borderId="1" xfId="3" applyFont="1" applyFill="1" applyBorder="1" applyAlignment="1">
      <alignment horizontal="center" wrapText="1"/>
    </xf>
    <xf numFmtId="0" fontId="13" fillId="7" borderId="1" xfId="3" applyFont="1" applyFill="1" applyBorder="1" applyAlignment="1">
      <alignment horizontal="justify"/>
    </xf>
    <xf numFmtId="0" fontId="13" fillId="0" borderId="13" xfId="3" applyFont="1" applyBorder="1" applyAlignment="1">
      <alignment horizontal="center"/>
    </xf>
    <xf numFmtId="0" fontId="18" fillId="0" borderId="13" xfId="3" applyFont="1" applyBorder="1" applyAlignment="1">
      <alignment horizontal="center"/>
    </xf>
    <xf numFmtId="164" fontId="18" fillId="0" borderId="13" xfId="1" applyNumberFormat="1" applyFont="1" applyBorder="1" applyAlignment="1">
      <alignment horizontal="center"/>
    </xf>
    <xf numFmtId="0" fontId="13" fillId="4" borderId="13" xfId="10" applyNumberFormat="1" applyFont="1" applyFill="1" applyBorder="1" applyAlignment="1">
      <alignment horizontal="justify" vertical="center" wrapText="1"/>
    </xf>
    <xf numFmtId="0" fontId="13" fillId="4" borderId="42" xfId="7" applyNumberFormat="1" applyFont="1" applyFill="1" applyBorder="1" applyAlignment="1">
      <alignment horizontal="center" vertical="center"/>
    </xf>
    <xf numFmtId="2" fontId="13" fillId="4" borderId="1" xfId="7" applyNumberFormat="1" applyFont="1" applyFill="1" applyBorder="1" applyAlignment="1">
      <alignment horizontal="center" vertical="center"/>
    </xf>
    <xf numFmtId="43" fontId="12" fillId="0" borderId="0" xfId="1" applyNumberFormat="1" applyFont="1" applyAlignment="1">
      <alignment horizontal="center"/>
    </xf>
    <xf numFmtId="43" fontId="12" fillId="3" borderId="1" xfId="1" applyNumberFormat="1" applyFont="1" applyFill="1" applyBorder="1" applyAlignment="1">
      <alignment horizontal="center"/>
    </xf>
    <xf numFmtId="43" fontId="18" fillId="0" borderId="1" xfId="1" applyNumberFormat="1" applyFont="1" applyBorder="1" applyAlignment="1">
      <alignment horizontal="center"/>
    </xf>
    <xf numFmtId="43" fontId="18" fillId="0" borderId="13" xfId="1" applyNumberFormat="1" applyFont="1" applyBorder="1" applyAlignment="1">
      <alignment horizontal="center"/>
    </xf>
    <xf numFmtId="43" fontId="30" fillId="4" borderId="42" xfId="7" applyNumberFormat="1" applyFont="1" applyFill="1" applyBorder="1" applyAlignment="1">
      <alignment horizontal="center" vertical="center"/>
    </xf>
    <xf numFmtId="43" fontId="13" fillId="0" borderId="13" xfId="1" applyNumberFormat="1" applyFont="1" applyBorder="1" applyAlignment="1">
      <alignment horizontal="center" vertical="center"/>
    </xf>
    <xf numFmtId="43" fontId="13" fillId="2" borderId="1" xfId="1" applyNumberFormat="1" applyFont="1" applyFill="1" applyBorder="1" applyAlignment="1">
      <alignment horizontal="center" vertical="center"/>
    </xf>
    <xf numFmtId="43" fontId="18" fillId="0" borderId="0" xfId="1" applyNumberFormat="1" applyFont="1" applyAlignment="1">
      <alignment horizontal="center"/>
    </xf>
    <xf numFmtId="0" fontId="10" fillId="7" borderId="1" xfId="3" applyFont="1" applyFill="1" applyBorder="1" applyAlignment="1">
      <alignment horizontal="center" wrapText="1"/>
    </xf>
    <xf numFmtId="164" fontId="10" fillId="7" borderId="1" xfId="1" applyNumberFormat="1" applyFont="1" applyFill="1" applyBorder="1" applyAlignment="1">
      <alignment horizontal="center" wrapText="1"/>
    </xf>
    <xf numFmtId="164" fontId="9" fillId="7" borderId="1" xfId="1" applyNumberFormat="1" applyFont="1" applyFill="1" applyBorder="1" applyAlignment="1">
      <alignment horizontal="center"/>
    </xf>
    <xf numFmtId="0" fontId="10" fillId="7" borderId="0" xfId="3" applyFont="1" applyFill="1" applyAlignment="1">
      <alignment wrapText="1"/>
    </xf>
    <xf numFmtId="43" fontId="9" fillId="3" borderId="39" xfId="1" applyNumberFormat="1" applyFont="1" applyFill="1" applyBorder="1" applyAlignment="1">
      <alignment horizontal="center" wrapText="1"/>
    </xf>
    <xf numFmtId="43" fontId="35" fillId="0" borderId="1" xfId="1" applyNumberFormat="1" applyFont="1" applyBorder="1" applyAlignment="1">
      <alignment horizontal="center"/>
    </xf>
    <xf numFmtId="43" fontId="27" fillId="0" borderId="1" xfId="1" applyNumberFormat="1" applyFont="1" applyBorder="1" applyAlignment="1">
      <alignment horizontal="center"/>
    </xf>
    <xf numFmtId="43" fontId="27" fillId="7" borderId="1" xfId="1" applyNumberFormat="1" applyFont="1" applyFill="1" applyBorder="1" applyAlignment="1">
      <alignment horizontal="center"/>
    </xf>
    <xf numFmtId="43" fontId="10" fillId="0" borderId="1" xfId="1" applyNumberFormat="1" applyFont="1" applyBorder="1" applyAlignment="1"/>
    <xf numFmtId="43" fontId="10" fillId="0" borderId="0" xfId="1" applyNumberFormat="1" applyFont="1" applyAlignment="1"/>
    <xf numFmtId="43" fontId="13" fillId="2" borderId="1" xfId="1" applyNumberFormat="1" applyFont="1" applyFill="1" applyBorder="1" applyAlignment="1">
      <alignment horizontal="center"/>
    </xf>
    <xf numFmtId="43" fontId="13" fillId="0" borderId="1" xfId="1" applyNumberFormat="1" applyFont="1" applyBorder="1" applyAlignment="1">
      <alignment horizontal="center"/>
    </xf>
    <xf numFmtId="43" fontId="12" fillId="0" borderId="14" xfId="1" applyNumberFormat="1" applyFont="1" applyBorder="1" applyAlignment="1"/>
    <xf numFmtId="43" fontId="9" fillId="4" borderId="1" xfId="1" applyNumberFormat="1" applyFont="1" applyFill="1" applyBorder="1" applyAlignment="1">
      <alignment horizontal="center" wrapText="1"/>
    </xf>
    <xf numFmtId="43" fontId="27" fillId="4" borderId="1" xfId="3" applyNumberFormat="1" applyFont="1" applyFill="1" applyBorder="1" applyAlignment="1">
      <alignment horizontal="center"/>
    </xf>
    <xf numFmtId="43" fontId="10" fillId="4" borderId="1" xfId="3" applyNumberFormat="1" applyFont="1" applyFill="1" applyBorder="1" applyAlignment="1">
      <alignment horizontal="center" wrapText="1"/>
    </xf>
    <xf numFmtId="43" fontId="10" fillId="4" borderId="1" xfId="3" applyNumberFormat="1" applyFont="1" applyFill="1" applyBorder="1" applyAlignment="1">
      <alignment horizontal="left" vertical="top" wrapText="1"/>
    </xf>
    <xf numFmtId="43" fontId="10" fillId="4" borderId="1" xfId="1" applyNumberFormat="1" applyFont="1" applyFill="1" applyBorder="1" applyAlignment="1">
      <alignment horizontal="center" wrapText="1"/>
    </xf>
    <xf numFmtId="43" fontId="9" fillId="0" borderId="0" xfId="1" applyNumberFormat="1" applyFont="1" applyAlignment="1">
      <alignment horizontal="center" vertical="center"/>
    </xf>
    <xf numFmtId="43" fontId="10" fillId="7" borderId="1" xfId="1" applyNumberFormat="1" applyFont="1" applyFill="1" applyBorder="1" applyAlignment="1">
      <alignment horizontal="center" vertical="center" wrapText="1"/>
    </xf>
    <xf numFmtId="43" fontId="10" fillId="7" borderId="1" xfId="3" applyNumberFormat="1" applyFont="1" applyFill="1" applyBorder="1" applyAlignment="1">
      <alignment horizontal="center" vertical="center" wrapText="1"/>
    </xf>
    <xf numFmtId="43" fontId="27" fillId="7" borderId="1" xfId="3" applyNumberFormat="1" applyFont="1" applyFill="1" applyBorder="1" applyAlignment="1">
      <alignment horizontal="center"/>
    </xf>
    <xf numFmtId="43" fontId="9" fillId="4" borderId="1" xfId="3" applyNumberFormat="1" applyFont="1" applyFill="1" applyBorder="1"/>
    <xf numFmtId="43" fontId="9" fillId="3" borderId="12" xfId="1" applyNumberFormat="1" applyFont="1" applyFill="1" applyBorder="1" applyAlignment="1">
      <alignment horizontal="center" wrapText="1"/>
    </xf>
    <xf numFmtId="43" fontId="9" fillId="4" borderId="1" xfId="1" applyNumberFormat="1" applyFont="1" applyFill="1" applyBorder="1" applyAlignment="1">
      <alignment horizontal="center"/>
    </xf>
    <xf numFmtId="43" fontId="10" fillId="4" borderId="1" xfId="1" applyNumberFormat="1" applyFont="1" applyFill="1" applyBorder="1" applyAlignment="1">
      <alignment horizontal="center"/>
    </xf>
    <xf numFmtId="43" fontId="10" fillId="7" borderId="1" xfId="1" applyNumberFormat="1" applyFont="1" applyFill="1" applyBorder="1" applyAlignment="1">
      <alignment horizontal="center"/>
    </xf>
    <xf numFmtId="43" fontId="9" fillId="0" borderId="1" xfId="1" applyNumberFormat="1" applyFont="1" applyBorder="1" applyAlignment="1">
      <alignment horizontal="center"/>
    </xf>
    <xf numFmtId="43" fontId="9" fillId="0" borderId="0" xfId="1" applyNumberFormat="1" applyFont="1" applyFill="1" applyBorder="1" applyAlignment="1">
      <alignment horizontal="center"/>
    </xf>
    <xf numFmtId="43" fontId="10" fillId="0" borderId="0" xfId="1" applyNumberFormat="1" applyFont="1" applyFill="1" applyBorder="1" applyAlignment="1">
      <alignment horizontal="center"/>
    </xf>
    <xf numFmtId="43" fontId="9" fillId="0" borderId="0" xfId="1" applyNumberFormat="1" applyFont="1" applyFill="1" applyAlignment="1">
      <alignment horizontal="center"/>
    </xf>
    <xf numFmtId="43" fontId="9" fillId="0" borderId="0" xfId="1" applyNumberFormat="1" applyFont="1" applyAlignment="1">
      <alignment horizontal="center"/>
    </xf>
    <xf numFmtId="43" fontId="16" fillId="3" borderId="6" xfId="1" applyNumberFormat="1" applyFont="1" applyFill="1" applyBorder="1" applyAlignment="1">
      <alignment horizontal="center" vertical="center" wrapText="1"/>
    </xf>
    <xf numFmtId="43" fontId="15" fillId="0" borderId="1" xfId="1" applyNumberFormat="1" applyFont="1" applyBorder="1" applyAlignment="1">
      <alignment horizontal="center" vertical="center"/>
    </xf>
    <xf numFmtId="43" fontId="14" fillId="2" borderId="1" xfId="1" applyNumberFormat="1" applyFont="1" applyFill="1" applyBorder="1" applyAlignment="1">
      <alignment horizontal="center" vertical="center"/>
    </xf>
    <xf numFmtId="43" fontId="18" fillId="2" borderId="17" xfId="1" applyNumberFormat="1" applyFont="1" applyFill="1" applyBorder="1" applyAlignment="1">
      <alignment vertical="center"/>
    </xf>
    <xf numFmtId="43" fontId="15" fillId="0" borderId="0" xfId="1" applyNumberFormat="1" applyFont="1" applyAlignment="1">
      <alignment horizontal="center" vertical="center"/>
    </xf>
    <xf numFmtId="0" fontId="12" fillId="0" borderId="8" xfId="0" applyFont="1" applyBorder="1" applyAlignment="1">
      <alignment horizontal="right"/>
    </xf>
    <xf numFmtId="0" fontId="0" fillId="0" borderId="24" xfId="0" applyBorder="1" applyAlignment="1">
      <alignment horizontal="center"/>
    </xf>
    <xf numFmtId="43" fontId="12" fillId="0" borderId="14" xfId="1" applyFont="1" applyBorder="1" applyAlignment="1">
      <alignment horizontal="center"/>
    </xf>
    <xf numFmtId="43" fontId="12" fillId="0" borderId="16" xfId="1" applyFont="1" applyBorder="1" applyAlignment="1">
      <alignment horizontal="center"/>
    </xf>
    <xf numFmtId="43" fontId="12" fillId="0" borderId="26" xfId="1" applyFont="1" applyFill="1" applyBorder="1" applyAlignment="1">
      <alignment horizontal="center"/>
    </xf>
    <xf numFmtId="43" fontId="16" fillId="0" borderId="26" xfId="1" applyFont="1" applyFill="1" applyBorder="1" applyAlignment="1">
      <alignment horizontal="center"/>
    </xf>
    <xf numFmtId="43" fontId="12" fillId="0" borderId="22" xfId="1" applyFont="1" applyBorder="1" applyAlignment="1">
      <alignment horizontal="center"/>
    </xf>
    <xf numFmtId="43" fontId="12" fillId="0" borderId="24" xfId="1" applyFont="1" applyBorder="1" applyAlignment="1">
      <alignment horizontal="center"/>
    </xf>
    <xf numFmtId="43" fontId="16" fillId="7" borderId="27" xfId="1" applyFont="1" applyFill="1" applyBorder="1" applyAlignment="1">
      <alignment horizontal="center"/>
    </xf>
    <xf numFmtId="43" fontId="16" fillId="7" borderId="26" xfId="1" applyFont="1" applyFill="1" applyBorder="1" applyAlignment="1">
      <alignment horizontal="center"/>
    </xf>
    <xf numFmtId="43" fontId="16" fillId="7" borderId="28" xfId="1" applyFont="1" applyFill="1" applyBorder="1" applyAlignment="1">
      <alignment horizontal="center"/>
    </xf>
    <xf numFmtId="43" fontId="16" fillId="7" borderId="29" xfId="1" applyFont="1" applyFill="1" applyBorder="1" applyAlignment="1">
      <alignment horizontal="center"/>
    </xf>
    <xf numFmtId="43" fontId="16" fillId="7" borderId="30" xfId="1" applyFont="1" applyFill="1" applyBorder="1" applyAlignment="1">
      <alignment horizontal="center"/>
    </xf>
    <xf numFmtId="43" fontId="16" fillId="7" borderId="31" xfId="1" applyFont="1" applyFill="1" applyBorder="1" applyAlignment="1">
      <alignment horizontal="center"/>
    </xf>
    <xf numFmtId="43" fontId="24" fillId="7" borderId="29" xfId="1" applyFont="1" applyFill="1" applyBorder="1" applyAlignment="1">
      <alignment horizontal="center"/>
    </xf>
    <xf numFmtId="43" fontId="24" fillId="7" borderId="30" xfId="1" applyFont="1" applyFill="1" applyBorder="1" applyAlignment="1">
      <alignment horizontal="center"/>
    </xf>
    <xf numFmtId="43" fontId="24" fillId="7" borderId="31" xfId="1" applyFont="1" applyFill="1" applyBorder="1" applyAlignment="1">
      <alignment horizontal="center"/>
    </xf>
    <xf numFmtId="43" fontId="12" fillId="0" borderId="19" xfId="1" applyFont="1" applyBorder="1" applyAlignment="1">
      <alignment horizontal="right"/>
    </xf>
    <xf numFmtId="43" fontId="12" fillId="0" borderId="20" xfId="1" applyFont="1" applyBorder="1" applyAlignment="1">
      <alignment horizontal="right"/>
    </xf>
    <xf numFmtId="43" fontId="12" fillId="0" borderId="14" xfId="1" applyFont="1" applyBorder="1" applyAlignment="1">
      <alignment horizontal="right"/>
    </xf>
    <xf numFmtId="43" fontId="12" fillId="0" borderId="16" xfId="1" applyFont="1" applyBorder="1" applyAlignment="1">
      <alignment horizontal="right"/>
    </xf>
    <xf numFmtId="43" fontId="12" fillId="0" borderId="17" xfId="1" applyFont="1" applyBorder="1" applyAlignment="1">
      <alignment horizontal="center"/>
    </xf>
    <xf numFmtId="43" fontId="12" fillId="0" borderId="18" xfId="1" applyFont="1" applyBorder="1" applyAlignment="1">
      <alignment horizontal="center"/>
    </xf>
    <xf numFmtId="43" fontId="12" fillId="4" borderId="1" xfId="1" applyFont="1" applyFill="1" applyBorder="1" applyAlignment="1">
      <alignment horizontal="center"/>
    </xf>
    <xf numFmtId="43" fontId="12" fillId="4" borderId="11" xfId="1" applyFont="1" applyFill="1" applyBorder="1" applyAlignment="1">
      <alignment horizontal="center"/>
    </xf>
    <xf numFmtId="43" fontId="12" fillId="4" borderId="14" xfId="1" applyFont="1" applyFill="1" applyBorder="1" applyAlignment="1">
      <alignment horizontal="center"/>
    </xf>
    <xf numFmtId="43" fontId="12" fillId="4" borderId="16" xfId="1" applyFont="1" applyFill="1" applyBorder="1" applyAlignment="1">
      <alignment horizontal="center"/>
    </xf>
    <xf numFmtId="0" fontId="8" fillId="0" borderId="0" xfId="0" applyFont="1" applyAlignment="1">
      <alignment horizontal="left"/>
    </xf>
    <xf numFmtId="43" fontId="12" fillId="0" borderId="1" xfId="1" applyFont="1" applyFill="1" applyBorder="1" applyAlignment="1">
      <alignment horizontal="center" vertical="center" wrapText="1"/>
    </xf>
    <xf numFmtId="0" fontId="13" fillId="0" borderId="0" xfId="0" applyFont="1" applyAlignment="1">
      <alignment horizontal="left" vertical="top" wrapText="1"/>
    </xf>
    <xf numFmtId="0" fontId="13" fillId="0" borderId="21" xfId="0" applyFont="1" applyBorder="1" applyAlignment="1">
      <alignment horizontal="left" vertical="top" wrapText="1"/>
    </xf>
    <xf numFmtId="0" fontId="12" fillId="0" borderId="1" xfId="0" applyFont="1" applyBorder="1" applyAlignment="1">
      <alignment horizontal="center" vertical="center"/>
    </xf>
    <xf numFmtId="164" fontId="9" fillId="0" borderId="0" xfId="1" applyNumberFormat="1" applyFont="1" applyFill="1" applyAlignment="1">
      <alignment horizontal="left" vertical="center"/>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9" fillId="0" borderId="1" xfId="0" applyFont="1" applyBorder="1" applyAlignment="1">
      <alignment horizontal="left" vertical="center"/>
    </xf>
    <xf numFmtId="43" fontId="13" fillId="0" borderId="1" xfId="1" applyNumberFormat="1" applyFont="1" applyFill="1" applyBorder="1" applyAlignment="1">
      <alignment horizontal="center" vertical="center" wrapText="1"/>
    </xf>
    <xf numFmtId="43" fontId="13" fillId="0" borderId="1" xfId="1" applyFont="1" applyFill="1" applyBorder="1" applyAlignment="1">
      <alignment horizontal="left" vertical="center" wrapText="1"/>
    </xf>
    <xf numFmtId="0" fontId="12" fillId="0" borderId="1" xfId="0" applyFont="1" applyBorder="1" applyAlignment="1">
      <alignment horizontal="left" vertical="center" wrapText="1"/>
    </xf>
    <xf numFmtId="43" fontId="13" fillId="0" borderId="1" xfId="1" applyFont="1" applyFill="1" applyBorder="1" applyAlignment="1">
      <alignment horizontal="center" vertical="center" wrapText="1"/>
    </xf>
    <xf numFmtId="43" fontId="13" fillId="0" borderId="1" xfId="1" applyFont="1" applyFill="1" applyBorder="1" applyAlignment="1">
      <alignment vertical="center" wrapTex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24" xfId="0" applyFont="1" applyBorder="1" applyAlignment="1">
      <alignment vertical="center"/>
    </xf>
    <xf numFmtId="164" fontId="12" fillId="0" borderId="1" xfId="1" applyNumberFormat="1" applyFont="1" applyFill="1" applyBorder="1" applyAlignment="1">
      <alignment horizontal="center" vertical="center" wrapText="1"/>
    </xf>
    <xf numFmtId="164" fontId="12" fillId="4" borderId="1" xfId="1" applyNumberFormat="1" applyFont="1" applyFill="1" applyBorder="1" applyAlignment="1">
      <alignment horizontal="center"/>
    </xf>
    <xf numFmtId="0" fontId="25" fillId="6" borderId="2" xfId="3" applyFont="1" applyFill="1" applyBorder="1" applyAlignment="1">
      <alignment horizontal="center" vertical="center" wrapText="1"/>
    </xf>
    <xf numFmtId="0" fontId="25" fillId="6" borderId="22" xfId="3" applyFont="1" applyFill="1" applyBorder="1" applyAlignment="1">
      <alignment horizontal="center" vertical="center" wrapText="1"/>
    </xf>
    <xf numFmtId="0" fontId="25" fillId="6" borderId="23" xfId="3" applyFont="1" applyFill="1" applyBorder="1" applyAlignment="1">
      <alignment horizontal="center" vertical="center" wrapText="1"/>
    </xf>
    <xf numFmtId="0" fontId="25" fillId="6" borderId="4" xfId="3" applyFont="1" applyFill="1" applyBorder="1" applyAlignment="1">
      <alignment horizontal="center" vertical="center" wrapText="1"/>
    </xf>
    <xf numFmtId="0" fontId="25" fillId="6" borderId="24" xfId="3" applyFont="1" applyFill="1" applyBorder="1" applyAlignment="1">
      <alignment horizontal="center" vertical="center" wrapText="1"/>
    </xf>
    <xf numFmtId="0" fontId="25" fillId="6" borderId="25" xfId="3" applyFont="1" applyFill="1" applyBorder="1" applyAlignment="1">
      <alignment horizontal="center" vertical="center" wrapText="1"/>
    </xf>
    <xf numFmtId="0" fontId="25" fillId="0" borderId="27" xfId="3" applyFont="1" applyBorder="1" applyAlignment="1">
      <alignment horizontal="center"/>
    </xf>
    <xf numFmtId="0" fontId="25" fillId="0" borderId="34" xfId="3" applyFont="1" applyBorder="1" applyAlignment="1">
      <alignment horizontal="center"/>
    </xf>
    <xf numFmtId="0" fontId="1" fillId="0" borderId="27" xfId="3" applyBorder="1" applyAlignment="1">
      <alignment horizontal="center"/>
    </xf>
    <xf numFmtId="0" fontId="1" fillId="0" borderId="26" xfId="3" applyBorder="1" applyAlignment="1">
      <alignment horizontal="center"/>
    </xf>
    <xf numFmtId="164" fontId="9" fillId="0" borderId="24" xfId="1" applyNumberFormat="1" applyFont="1" applyBorder="1" applyAlignment="1">
      <alignment horizontal="center" vertical="center" wrapText="1"/>
    </xf>
    <xf numFmtId="43" fontId="9" fillId="0" borderId="1" xfId="1" applyFont="1" applyFill="1" applyBorder="1" applyAlignment="1">
      <alignment horizontal="center"/>
    </xf>
    <xf numFmtId="164" fontId="9" fillId="0" borderId="1" xfId="1" applyNumberFormat="1" applyFont="1" applyBorder="1" applyAlignment="1">
      <alignment horizontal="center" vertical="center" wrapText="1"/>
    </xf>
    <xf numFmtId="164" fontId="9" fillId="4" borderId="1" xfId="1" applyNumberFormat="1" applyFont="1" applyFill="1" applyBorder="1" applyAlignment="1">
      <alignment horizontal="center"/>
    </xf>
    <xf numFmtId="164" fontId="9" fillId="4" borderId="33" xfId="1" applyNumberFormat="1" applyFont="1" applyFill="1" applyBorder="1" applyAlignment="1">
      <alignment horizontal="center" vertical="center"/>
    </xf>
    <xf numFmtId="0" fontId="12" fillId="4" borderId="14" xfId="3" applyFont="1" applyFill="1" applyBorder="1" applyAlignment="1">
      <alignment horizontal="center" wrapText="1"/>
    </xf>
    <xf numFmtId="0" fontId="12" fillId="4" borderId="32" xfId="3" applyFont="1" applyFill="1" applyBorder="1" applyAlignment="1">
      <alignment horizontal="center" wrapText="1"/>
    </xf>
    <xf numFmtId="0" fontId="12" fillId="4" borderId="35" xfId="3" applyFont="1" applyFill="1" applyBorder="1" applyAlignment="1">
      <alignment horizontal="center" wrapText="1"/>
    </xf>
    <xf numFmtId="0" fontId="12" fillId="0" borderId="14" xfId="3" applyFont="1" applyBorder="1" applyAlignment="1">
      <alignment horizontal="center" wrapText="1"/>
    </xf>
    <xf numFmtId="0" fontId="23" fillId="0" borderId="35" xfId="3" applyFont="1" applyBorder="1" applyAlignment="1">
      <alignment horizontal="center" wrapText="1"/>
    </xf>
    <xf numFmtId="0" fontId="12" fillId="0" borderId="14" xfId="3" applyFont="1" applyBorder="1" applyAlignment="1">
      <alignment horizontal="center"/>
    </xf>
    <xf numFmtId="0" fontId="12" fillId="0" borderId="32" xfId="3" applyFont="1" applyBorder="1" applyAlignment="1">
      <alignment horizontal="center"/>
    </xf>
    <xf numFmtId="0" fontId="12" fillId="0" borderId="35" xfId="3" applyFont="1" applyBorder="1" applyAlignment="1">
      <alignment horizontal="center"/>
    </xf>
    <xf numFmtId="0" fontId="9" fillId="0" borderId="33" xfId="3" applyFont="1" applyBorder="1" applyAlignment="1">
      <alignment horizontal="center" vertical="center" wrapText="1"/>
    </xf>
    <xf numFmtId="0" fontId="12" fillId="0" borderId="33" xfId="3" applyFont="1" applyBorder="1" applyAlignment="1">
      <alignment horizontal="center" vertical="center"/>
    </xf>
    <xf numFmtId="164" fontId="13" fillId="0" borderId="15" xfId="1" applyNumberFormat="1" applyFont="1" applyBorder="1" applyAlignment="1">
      <alignment horizontal="center" vertical="center"/>
    </xf>
    <xf numFmtId="164" fontId="13" fillId="0" borderId="41" xfId="1" applyNumberFormat="1" applyFont="1" applyBorder="1" applyAlignment="1">
      <alignment horizontal="center" vertical="center"/>
    </xf>
    <xf numFmtId="164" fontId="13" fillId="0" borderId="13" xfId="1" applyNumberFormat="1" applyFont="1" applyBorder="1" applyAlignment="1">
      <alignment horizontal="center" vertical="center"/>
    </xf>
    <xf numFmtId="43" fontId="13" fillId="0" borderId="15" xfId="1" applyNumberFormat="1" applyFont="1" applyBorder="1" applyAlignment="1">
      <alignment horizontal="center" vertical="center"/>
    </xf>
    <xf numFmtId="43" fontId="13" fillId="0" borderId="41" xfId="1" applyNumberFormat="1" applyFont="1" applyBorder="1" applyAlignment="1">
      <alignment horizontal="center" vertical="center"/>
    </xf>
    <xf numFmtId="43" fontId="13" fillId="0" borderId="13" xfId="1" applyNumberFormat="1" applyFont="1" applyBorder="1" applyAlignment="1">
      <alignment horizontal="center" vertical="center"/>
    </xf>
    <xf numFmtId="43" fontId="9" fillId="0" borderId="15" xfId="1" applyFont="1" applyBorder="1" applyAlignment="1">
      <alignment horizontal="center" vertical="center"/>
    </xf>
    <xf numFmtId="43" fontId="9" fillId="0" borderId="41" xfId="1" applyFont="1" applyBorder="1" applyAlignment="1">
      <alignment horizontal="center" vertical="center"/>
    </xf>
    <xf numFmtId="43" fontId="9" fillId="0" borderId="13" xfId="1" applyFont="1" applyBorder="1" applyAlignment="1">
      <alignment horizontal="center" vertical="center"/>
    </xf>
    <xf numFmtId="0" fontId="9" fillId="0" borderId="33" xfId="3" applyFont="1" applyBorder="1" applyAlignment="1">
      <alignment horizontal="center" vertical="center"/>
    </xf>
    <xf numFmtId="0" fontId="12" fillId="0" borderId="35" xfId="3" applyFont="1" applyBorder="1" applyAlignment="1">
      <alignment horizontal="center" wrapText="1"/>
    </xf>
    <xf numFmtId="0" fontId="12" fillId="0" borderId="24" xfId="3" applyFont="1" applyBorder="1" applyAlignment="1">
      <alignment horizontal="center" vertical="center" wrapText="1"/>
    </xf>
    <xf numFmtId="0" fontId="12" fillId="0" borderId="0" xfId="3" applyFont="1" applyAlignment="1">
      <alignment horizontal="center" vertical="center" wrapText="1"/>
    </xf>
    <xf numFmtId="0" fontId="9" fillId="0" borderId="1" xfId="3" applyFont="1" applyBorder="1" applyAlignment="1">
      <alignment horizontal="center" wrapText="1"/>
    </xf>
    <xf numFmtId="0" fontId="29" fillId="0" borderId="1" xfId="3" applyFont="1" applyBorder="1" applyAlignment="1">
      <alignment horizontal="center" wrapText="1"/>
    </xf>
    <xf numFmtId="0" fontId="10" fillId="0" borderId="14" xfId="3" applyFont="1" applyBorder="1" applyAlignment="1">
      <alignment horizontal="center"/>
    </xf>
    <xf numFmtId="0" fontId="10" fillId="0" borderId="32" xfId="3" applyFont="1" applyBorder="1" applyAlignment="1">
      <alignment horizontal="center"/>
    </xf>
    <xf numFmtId="0" fontId="10" fillId="0" borderId="35" xfId="3" applyFont="1" applyBorder="1" applyAlignment="1">
      <alignment horizontal="center"/>
    </xf>
    <xf numFmtId="0" fontId="37" fillId="0" borderId="0" xfId="0" applyFont="1" applyAlignment="1">
      <alignment horizontal="center"/>
    </xf>
    <xf numFmtId="43" fontId="13" fillId="4" borderId="1" xfId="1" applyFont="1" applyFill="1" applyBorder="1" applyAlignment="1">
      <alignment horizontal="center" vertical="center"/>
    </xf>
    <xf numFmtId="43" fontId="20" fillId="4" borderId="1" xfId="1" applyNumberFormat="1" applyFont="1" applyFill="1" applyBorder="1" applyAlignment="1">
      <alignment horizontal="center" vertical="center"/>
    </xf>
    <xf numFmtId="43" fontId="13" fillId="4" borderId="1" xfId="1" applyNumberFormat="1" applyFont="1" applyFill="1" applyBorder="1" applyAlignment="1">
      <alignment vertical="center" wrapText="1"/>
    </xf>
    <xf numFmtId="0" fontId="7" fillId="4" borderId="0" xfId="0" applyFont="1" applyFill="1"/>
    <xf numFmtId="0" fontId="2" fillId="4" borderId="0" xfId="0" applyFont="1" applyFill="1" applyAlignment="1">
      <alignment vertical="center"/>
    </xf>
    <xf numFmtId="0" fontId="22" fillId="4" borderId="1" xfId="0" applyFont="1" applyFill="1" applyBorder="1" applyAlignment="1">
      <alignment horizontal="justify" vertical="top" wrapText="1"/>
    </xf>
    <xf numFmtId="0" fontId="2" fillId="4" borderId="0" xfId="0" applyFont="1" applyFill="1"/>
    <xf numFmtId="0" fontId="12" fillId="4" borderId="1" xfId="0" applyFont="1" applyFill="1" applyBorder="1" applyAlignment="1">
      <alignment vertical="top" wrapText="1"/>
    </xf>
    <xf numFmtId="0" fontId="12" fillId="4" borderId="1" xfId="0" applyFont="1" applyFill="1" applyBorder="1" applyAlignment="1">
      <alignment horizontal="justify" vertical="top"/>
    </xf>
    <xf numFmtId="0" fontId="9" fillId="4" borderId="1" xfId="0" applyFont="1" applyFill="1" applyBorder="1" applyAlignment="1">
      <alignment horizontal="center" vertical="center" wrapText="1"/>
    </xf>
    <xf numFmtId="43" fontId="10" fillId="4" borderId="1" xfId="1" applyFont="1" applyFill="1" applyBorder="1" applyAlignment="1">
      <alignment horizontal="left" vertical="center" wrapText="1"/>
    </xf>
    <xf numFmtId="0" fontId="16" fillId="4" borderId="7" xfId="0" applyFont="1" applyFill="1" applyBorder="1" applyAlignment="1">
      <alignment horizontal="center" vertical="center"/>
    </xf>
    <xf numFmtId="0" fontId="14" fillId="4" borderId="15" xfId="0" applyFont="1" applyFill="1" applyBorder="1" applyAlignment="1">
      <alignment horizontal="center" vertical="center"/>
    </xf>
    <xf numFmtId="164" fontId="14" fillId="4" borderId="15" xfId="1" applyNumberFormat="1" applyFont="1" applyFill="1" applyBorder="1" applyAlignment="1">
      <alignment horizontal="center" vertical="center"/>
    </xf>
    <xf numFmtId="43" fontId="14" fillId="4" borderId="1" xfId="1" applyNumberFormat="1" applyFont="1" applyFill="1" applyBorder="1" applyAlignment="1">
      <alignment horizontal="center" vertical="center"/>
    </xf>
    <xf numFmtId="43" fontId="14" fillId="4" borderId="11" xfId="1" applyFont="1" applyFill="1" applyBorder="1" applyAlignment="1">
      <alignment horizontal="center" vertical="center"/>
    </xf>
    <xf numFmtId="0" fontId="14" fillId="4" borderId="0" xfId="0" applyFont="1" applyFill="1" applyAlignment="1">
      <alignment vertical="center"/>
    </xf>
  </cellXfs>
  <cellStyles count="14">
    <cellStyle name="Comma" xfId="1" builtinId="3"/>
    <cellStyle name="Comma 2" xfId="2"/>
    <cellStyle name="Comma 3" xfId="7"/>
    <cellStyle name="Comma 4" xfId="6"/>
    <cellStyle name="Comma 5" xfId="12"/>
    <cellStyle name="Normal" xfId="0" builtinId="0"/>
    <cellStyle name="Normal 2" xfId="3"/>
    <cellStyle name="Normal 2 2" xfId="8"/>
    <cellStyle name="Normal 2 4" xfId="9"/>
    <cellStyle name="Normal 3" xfId="5"/>
    <cellStyle name="Normal 4" xfId="11"/>
    <cellStyle name="Normal 7" xfId="10"/>
    <cellStyle name="Normal_HVAC WORKS" xfId="1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335064</xdr:colOff>
      <xdr:row>136</xdr:row>
      <xdr:rowOff>170329</xdr:rowOff>
    </xdr:from>
    <xdr:to>
      <xdr:col>1</xdr:col>
      <xdr:colOff>2281526</xdr:colOff>
      <xdr:row>136</xdr:row>
      <xdr:rowOff>170329</xdr:rowOff>
    </xdr:to>
    <xdr:sp macro="" textlink="">
      <xdr:nvSpPr>
        <xdr:cNvPr id="1650" name="Line 104">
          <a:extLst>
            <a:ext uri="{FF2B5EF4-FFF2-40B4-BE49-F238E27FC236}">
              <a16:creationId xmlns:a16="http://schemas.microsoft.com/office/drawing/2014/main" id="{00000000-0008-0000-0100-000072060000}"/>
            </a:ext>
          </a:extLst>
        </xdr:cNvPr>
        <xdr:cNvSpPr>
          <a:spLocks noChangeShapeType="1"/>
        </xdr:cNvSpPr>
      </xdr:nvSpPr>
      <xdr:spPr bwMode="auto">
        <a:xfrm>
          <a:off x="1119476" y="63080153"/>
          <a:ext cx="1946462" cy="0"/>
        </a:xfrm>
        <a:prstGeom prst="line">
          <a:avLst/>
        </a:prstGeom>
        <a:noFill/>
        <a:ln w="9525">
          <a:solidFill>
            <a:srgbClr val="000000"/>
          </a:solidFill>
          <a:round/>
          <a:headEnd/>
          <a:tailEnd/>
        </a:ln>
      </xdr:spPr>
    </xdr:sp>
    <xdr:clientData/>
  </xdr:twoCellAnchor>
  <xdr:twoCellAnchor>
    <xdr:from>
      <xdr:col>1</xdr:col>
      <xdr:colOff>4085106</xdr:colOff>
      <xdr:row>136</xdr:row>
      <xdr:rowOff>194422</xdr:rowOff>
    </xdr:from>
    <xdr:to>
      <xdr:col>1</xdr:col>
      <xdr:colOff>5151906</xdr:colOff>
      <xdr:row>136</xdr:row>
      <xdr:rowOff>194422</xdr:rowOff>
    </xdr:to>
    <xdr:sp macro="" textlink="">
      <xdr:nvSpPr>
        <xdr:cNvPr id="1652" name="Line 104">
          <a:extLst>
            <a:ext uri="{FF2B5EF4-FFF2-40B4-BE49-F238E27FC236}">
              <a16:creationId xmlns:a16="http://schemas.microsoft.com/office/drawing/2014/main" id="{00000000-0008-0000-0100-000074060000}"/>
            </a:ext>
          </a:extLst>
        </xdr:cNvPr>
        <xdr:cNvSpPr>
          <a:spLocks noChangeShapeType="1"/>
        </xdr:cNvSpPr>
      </xdr:nvSpPr>
      <xdr:spPr bwMode="auto">
        <a:xfrm>
          <a:off x="4555753" y="73144716"/>
          <a:ext cx="1066800" cy="0"/>
        </a:xfrm>
        <a:prstGeom prst="line">
          <a:avLst/>
        </a:prstGeom>
        <a:noFill/>
        <a:ln w="9525">
          <a:solidFill>
            <a:srgbClr val="000000"/>
          </a:solidFill>
          <a:round/>
          <a:headEnd/>
          <a:tailEnd/>
        </a:ln>
      </xdr:spPr>
    </xdr:sp>
    <xdr:clientData/>
  </xdr:twoCellAnchor>
  <xdr:twoCellAnchor>
    <xdr:from>
      <xdr:col>3</xdr:col>
      <xdr:colOff>543493</xdr:colOff>
      <xdr:row>136</xdr:row>
      <xdr:rowOff>177053</xdr:rowOff>
    </xdr:from>
    <xdr:to>
      <xdr:col>5</xdr:col>
      <xdr:colOff>0</xdr:colOff>
      <xdr:row>136</xdr:row>
      <xdr:rowOff>177053</xdr:rowOff>
    </xdr:to>
    <xdr:sp macro="" textlink="">
      <xdr:nvSpPr>
        <xdr:cNvPr id="6" name="Line 104">
          <a:extLst>
            <a:ext uri="{FF2B5EF4-FFF2-40B4-BE49-F238E27FC236}">
              <a16:creationId xmlns:a16="http://schemas.microsoft.com/office/drawing/2014/main" id="{00000000-0008-0000-0100-000006000000}"/>
            </a:ext>
          </a:extLst>
        </xdr:cNvPr>
        <xdr:cNvSpPr>
          <a:spLocks noChangeShapeType="1"/>
        </xdr:cNvSpPr>
      </xdr:nvSpPr>
      <xdr:spPr bwMode="auto">
        <a:xfrm>
          <a:off x="8208317" y="63086877"/>
          <a:ext cx="1946462" cy="0"/>
        </a:xfrm>
        <a:prstGeom prst="line">
          <a:avLst/>
        </a:prstGeom>
        <a:noFill/>
        <a:ln w="9525">
          <a:solidFill>
            <a:srgbClr val="000000"/>
          </a:solidFill>
          <a:round/>
          <a:headEnd/>
          <a:tailEnd/>
        </a:ln>
      </xdr:spPr>
    </xdr:sp>
    <xdr:clientData/>
  </xdr:twoCellAnchor>
  <xdr:twoCellAnchor editAs="oneCell">
    <xdr:from>
      <xdr:col>8</xdr:col>
      <xdr:colOff>302556</xdr:colOff>
      <xdr:row>64</xdr:row>
      <xdr:rowOff>44824</xdr:rowOff>
    </xdr:from>
    <xdr:to>
      <xdr:col>15</xdr:col>
      <xdr:colOff>44823</xdr:colOff>
      <xdr:row>69</xdr:row>
      <xdr:rowOff>1085177</xdr:rowOff>
    </xdr:to>
    <xdr:pic>
      <xdr:nvPicPr>
        <xdr:cNvPr id="7" name="Picture 3">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12485" y="30202095"/>
          <a:ext cx="4134973" cy="4580963"/>
        </a:xfrm>
        <a:prstGeom prst="rect">
          <a:avLst/>
        </a:prstGeom>
        <a:noFill/>
        <a:ln w="1">
          <a:noFill/>
          <a:miter lim="800000"/>
          <a:headEnd/>
          <a:tailEnd type="none" w="med" len="med"/>
        </a:ln>
        <a:effectLst/>
      </xdr:spPr>
    </xdr:pic>
    <xdr:clientData/>
  </xdr:twoCellAnchor>
  <mc:AlternateContent xmlns:mc="http://schemas.openxmlformats.org/markup-compatibility/2006">
    <mc:Choice xmlns:a14="http://schemas.microsoft.com/office/drawing/2010/main" Requires="a14">
      <xdr:twoCellAnchor>
        <xdr:from>
          <xdr:col>9</xdr:col>
          <xdr:colOff>600075</xdr:colOff>
          <xdr:row>102</xdr:row>
          <xdr:rowOff>257175</xdr:rowOff>
        </xdr:from>
        <xdr:to>
          <xdr:col>15</xdr:col>
          <xdr:colOff>314325</xdr:colOff>
          <xdr:row>106</xdr:row>
          <xdr:rowOff>57150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view="pageBreakPreview" topLeftCell="A22" zoomScale="145" zoomScaleSheetLayoutView="145" workbookViewId="0">
      <selection activeCell="A6" sqref="A6:D6"/>
    </sheetView>
  </sheetViews>
  <sheetFormatPr defaultRowHeight="12.75" x14ac:dyDescent="0.2"/>
  <cols>
    <col min="1" max="1" width="28.85546875" customWidth="1"/>
    <col min="4" max="4" width="19" customWidth="1"/>
    <col min="7" max="7" width="9.42578125" bestFit="1" customWidth="1"/>
  </cols>
  <sheetData>
    <row r="1" spans="1:4" ht="13.5" thickBot="1" x14ac:dyDescent="0.25">
      <c r="A1" s="504"/>
      <c r="B1" s="504"/>
      <c r="C1" s="504"/>
      <c r="D1" s="504"/>
    </row>
    <row r="2" spans="1:4" ht="15" thickBot="1" x14ac:dyDescent="0.25">
      <c r="A2" s="517" t="s">
        <v>103</v>
      </c>
      <c r="B2" s="518"/>
      <c r="C2" s="518"/>
      <c r="D2" s="519"/>
    </row>
    <row r="3" spans="1:4" ht="16.5" thickBot="1" x14ac:dyDescent="0.3">
      <c r="A3" s="507"/>
      <c r="B3" s="507"/>
      <c r="C3" s="507"/>
      <c r="D3" s="507"/>
    </row>
    <row r="4" spans="1:4" ht="13.5" thickBot="1" x14ac:dyDescent="0.25">
      <c r="A4" s="511" t="s">
        <v>420</v>
      </c>
      <c r="B4" s="512"/>
      <c r="C4" s="512"/>
      <c r="D4" s="513"/>
    </row>
    <row r="5" spans="1:4" ht="13.5" thickBot="1" x14ac:dyDescent="0.25">
      <c r="A5" s="508"/>
      <c r="B5" s="508"/>
      <c r="C5" s="508"/>
      <c r="D5" s="508"/>
    </row>
    <row r="6" spans="1:4" ht="13.5" thickBot="1" x14ac:dyDescent="0.25">
      <c r="A6" s="514" t="s">
        <v>35</v>
      </c>
      <c r="B6" s="515"/>
      <c r="C6" s="515"/>
      <c r="D6" s="516"/>
    </row>
    <row r="7" spans="1:4" x14ac:dyDescent="0.2">
      <c r="A7" s="509"/>
      <c r="B7" s="509"/>
      <c r="C7" s="509"/>
      <c r="D7" s="509"/>
    </row>
    <row r="8" spans="1:4" ht="13.5" thickBot="1" x14ac:dyDescent="0.25">
      <c r="A8" s="510"/>
      <c r="B8" s="510"/>
      <c r="C8" s="510"/>
      <c r="D8" s="510"/>
    </row>
    <row r="9" spans="1:4" ht="15.75" x14ac:dyDescent="0.25">
      <c r="A9" s="16" t="s">
        <v>52</v>
      </c>
      <c r="B9" s="17" t="s">
        <v>36</v>
      </c>
      <c r="C9" s="520">
        <f>Civil!F123</f>
        <v>0</v>
      </c>
      <c r="D9" s="521"/>
    </row>
    <row r="10" spans="1:4" ht="15.75" x14ac:dyDescent="0.25">
      <c r="A10" s="18"/>
      <c r="B10" s="12"/>
      <c r="C10" s="505"/>
      <c r="D10" s="506"/>
    </row>
    <row r="11" spans="1:4" ht="15.75" x14ac:dyDescent="0.25">
      <c r="A11" s="18" t="s">
        <v>38</v>
      </c>
      <c r="B11" s="12" t="s">
        <v>36</v>
      </c>
      <c r="C11" s="522">
        <f>'Plumbing BOQ'!$G$22</f>
        <v>0</v>
      </c>
      <c r="D11" s="523"/>
    </row>
    <row r="12" spans="1:4" ht="15.75" x14ac:dyDescent="0.25">
      <c r="A12" s="18"/>
      <c r="B12" s="12"/>
      <c r="C12" s="505"/>
      <c r="D12" s="506"/>
    </row>
    <row r="13" spans="1:4" ht="15.75" x14ac:dyDescent="0.25">
      <c r="A13" s="18" t="s">
        <v>49</v>
      </c>
      <c r="B13" s="12" t="s">
        <v>36</v>
      </c>
      <c r="C13" s="526">
        <f>HVAC!F37</f>
        <v>0</v>
      </c>
      <c r="D13" s="527"/>
    </row>
    <row r="14" spans="1:4" ht="15.75" x14ac:dyDescent="0.25">
      <c r="A14" s="18"/>
      <c r="B14" s="12"/>
      <c r="C14" s="505"/>
      <c r="D14" s="506"/>
    </row>
    <row r="15" spans="1:4" ht="15.75" x14ac:dyDescent="0.25">
      <c r="A15" s="18" t="s">
        <v>48</v>
      </c>
      <c r="B15" s="12" t="s">
        <v>36</v>
      </c>
      <c r="C15" s="528">
        <f>'Elec Summary'!D20</f>
        <v>0</v>
      </c>
      <c r="D15" s="529"/>
    </row>
    <row r="16" spans="1:4" ht="15.75" x14ac:dyDescent="0.25">
      <c r="A16" s="18"/>
      <c r="B16" s="12"/>
      <c r="C16" s="505"/>
      <c r="D16" s="506"/>
    </row>
    <row r="17" spans="1:7" ht="16.5" thickBot="1" x14ac:dyDescent="0.3">
      <c r="A17" s="503" t="s">
        <v>419</v>
      </c>
      <c r="B17" s="19" t="s">
        <v>36</v>
      </c>
      <c r="C17" s="524">
        <f>SUM(C9:D16)</f>
        <v>0</v>
      </c>
      <c r="D17" s="525"/>
    </row>
    <row r="18" spans="1:7" ht="18" customHeight="1" x14ac:dyDescent="0.25">
      <c r="A18" s="13"/>
      <c r="B18" s="14"/>
      <c r="C18" s="15"/>
      <c r="D18" s="15"/>
    </row>
    <row r="19" spans="1:7" ht="15" x14ac:dyDescent="0.2">
      <c r="A19" s="274"/>
      <c r="B19" s="7"/>
      <c r="C19" s="530"/>
      <c r="D19" s="530"/>
    </row>
    <row r="20" spans="1:7" ht="15" x14ac:dyDescent="0.2">
      <c r="A20" s="274"/>
      <c r="B20" s="7"/>
      <c r="C20" s="7"/>
      <c r="D20" s="8"/>
    </row>
    <row r="21" spans="1:7" ht="15" x14ac:dyDescent="0.2">
      <c r="A21" s="274"/>
      <c r="B21" s="7"/>
      <c r="C21" s="530"/>
      <c r="D21" s="530"/>
    </row>
    <row r="22" spans="1:7" x14ac:dyDescent="0.2">
      <c r="G22" s="315"/>
    </row>
  </sheetData>
  <mergeCells count="18">
    <mergeCell ref="C17:D17"/>
    <mergeCell ref="C13:D13"/>
    <mergeCell ref="C14:D14"/>
    <mergeCell ref="C15:D15"/>
    <mergeCell ref="C21:D21"/>
    <mergeCell ref="C19:D19"/>
    <mergeCell ref="C16:D16"/>
    <mergeCell ref="A1:D1"/>
    <mergeCell ref="C12:D12"/>
    <mergeCell ref="A3:D3"/>
    <mergeCell ref="A5:D5"/>
    <mergeCell ref="A7:D8"/>
    <mergeCell ref="A4:D4"/>
    <mergeCell ref="A6:D6"/>
    <mergeCell ref="A2:D2"/>
    <mergeCell ref="C9:D9"/>
    <mergeCell ref="C11:D11"/>
    <mergeCell ref="C10:D10"/>
  </mergeCells>
  <printOptions horizontalCentered="1" verticalCentered="1"/>
  <pageMargins left="0.25" right="0.25" top="0.25" bottom="0.25" header="0" footer="0"/>
  <pageSetup paperSize="9" scale="150"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3"/>
  <sheetViews>
    <sheetView showGridLines="0" view="pageBreakPreview" topLeftCell="A7" zoomScale="115" zoomScaleNormal="80" zoomScaleSheetLayoutView="115" workbookViewId="0">
      <selection activeCell="D5" sqref="D5"/>
    </sheetView>
  </sheetViews>
  <sheetFormatPr defaultColWidth="8.85546875" defaultRowHeight="15.75" x14ac:dyDescent="0.25"/>
  <cols>
    <col min="1" max="1" width="7.85546875" style="89" customWidth="1"/>
    <col min="2" max="2" width="55.140625" style="90" customWidth="1"/>
    <col min="3" max="3" width="7" style="218" customWidth="1"/>
    <col min="4" max="4" width="8.7109375" style="219" bestFit="1" customWidth="1"/>
    <col min="5" max="5" width="12.85546875" style="465" bestFit="1" customWidth="1"/>
    <col min="6" max="6" width="21.28515625" style="220" customWidth="1"/>
    <col min="7" max="16384" width="8.85546875" style="92"/>
  </cols>
  <sheetData>
    <row r="1" spans="1:6" s="223" customFormat="1" ht="54.75" customHeight="1" x14ac:dyDescent="0.2">
      <c r="A1" s="572" t="s">
        <v>269</v>
      </c>
      <c r="B1" s="572"/>
      <c r="C1" s="572"/>
      <c r="D1" s="573">
        <f>'Electrical Wiring'!D1:F1</f>
        <v>0</v>
      </c>
      <c r="E1" s="573"/>
      <c r="F1" s="573"/>
    </row>
    <row r="2" spans="1:6" ht="36" customHeight="1" x14ac:dyDescent="0.25">
      <c r="A2" s="200" t="s">
        <v>270</v>
      </c>
      <c r="B2" s="200" t="s">
        <v>145</v>
      </c>
      <c r="C2" s="199" t="s">
        <v>146</v>
      </c>
      <c r="D2" s="201" t="s">
        <v>271</v>
      </c>
      <c r="E2" s="459" t="s">
        <v>147</v>
      </c>
      <c r="F2" s="224" t="s">
        <v>272</v>
      </c>
    </row>
    <row r="3" spans="1:6" x14ac:dyDescent="0.25">
      <c r="B3" s="225" t="s">
        <v>273</v>
      </c>
      <c r="C3" s="203"/>
      <c r="D3" s="204"/>
      <c r="E3" s="460"/>
      <c r="F3" s="205"/>
    </row>
    <row r="4" spans="1:6" ht="141.75" x14ac:dyDescent="0.25">
      <c r="A4" s="212">
        <v>1</v>
      </c>
      <c r="B4" s="226" t="s">
        <v>274</v>
      </c>
      <c r="C4" s="212" t="s">
        <v>3</v>
      </c>
      <c r="D4" s="213">
        <v>10</v>
      </c>
      <c r="E4" s="476"/>
      <c r="F4" s="210">
        <f>D4*E4</f>
        <v>0</v>
      </c>
    </row>
    <row r="5" spans="1:6" x14ac:dyDescent="0.25">
      <c r="A5" s="207"/>
      <c r="B5" s="208"/>
      <c r="C5" s="203"/>
      <c r="D5" s="204"/>
      <c r="E5" s="460"/>
      <c r="F5" s="210">
        <f>D5*E5</f>
        <v>0</v>
      </c>
    </row>
    <row r="6" spans="1:6" ht="126" x14ac:dyDescent="0.25">
      <c r="A6" s="207">
        <v>2</v>
      </c>
      <c r="B6" s="208" t="s">
        <v>405</v>
      </c>
      <c r="C6" s="207" t="s">
        <v>3</v>
      </c>
      <c r="D6" s="227">
        <v>1</v>
      </c>
      <c r="E6" s="477"/>
      <c r="F6" s="270">
        <f>D6*E6</f>
        <v>0</v>
      </c>
    </row>
    <row r="7" spans="1:6" ht="78.75" x14ac:dyDescent="0.25">
      <c r="A7" s="207"/>
      <c r="B7" s="208" t="s">
        <v>410</v>
      </c>
      <c r="C7" s="207"/>
      <c r="D7" s="227"/>
      <c r="E7" s="477"/>
      <c r="F7" s="270"/>
    </row>
    <row r="8" spans="1:6" x14ac:dyDescent="0.25">
      <c r="A8" s="207"/>
      <c r="B8" s="208" t="s">
        <v>406</v>
      </c>
      <c r="C8" s="207" t="s">
        <v>3</v>
      </c>
      <c r="D8" s="574">
        <v>10</v>
      </c>
      <c r="E8" s="577"/>
      <c r="F8" s="580">
        <f>D8*E8</f>
        <v>0</v>
      </c>
    </row>
    <row r="9" spans="1:6" x14ac:dyDescent="0.25">
      <c r="A9" s="207"/>
      <c r="B9" s="208" t="s">
        <v>407</v>
      </c>
      <c r="C9" s="207" t="s">
        <v>3</v>
      </c>
      <c r="D9" s="575"/>
      <c r="E9" s="578"/>
      <c r="F9" s="581"/>
    </row>
    <row r="10" spans="1:6" x14ac:dyDescent="0.25">
      <c r="A10" s="207"/>
      <c r="B10" s="208" t="s">
        <v>408</v>
      </c>
      <c r="C10" s="207" t="s">
        <v>3</v>
      </c>
      <c r="D10" s="575"/>
      <c r="E10" s="578"/>
      <c r="F10" s="581"/>
    </row>
    <row r="11" spans="1:6" x14ac:dyDescent="0.25">
      <c r="A11" s="207"/>
      <c r="B11" s="208" t="s">
        <v>409</v>
      </c>
      <c r="C11" s="207" t="s">
        <v>3</v>
      </c>
      <c r="D11" s="576"/>
      <c r="E11" s="579"/>
      <c r="F11" s="582"/>
    </row>
    <row r="12" spans="1:6" ht="31.5" x14ac:dyDescent="0.25">
      <c r="A12" s="207">
        <v>3</v>
      </c>
      <c r="B12" s="208" t="s">
        <v>275</v>
      </c>
      <c r="C12" s="207" t="s">
        <v>47</v>
      </c>
      <c r="D12" s="227">
        <v>0</v>
      </c>
      <c r="E12" s="477"/>
      <c r="F12" s="210">
        <f>D12*E12</f>
        <v>0</v>
      </c>
    </row>
    <row r="13" spans="1:6" x14ac:dyDescent="0.25">
      <c r="A13" s="207"/>
      <c r="B13" s="569" t="s">
        <v>243</v>
      </c>
      <c r="C13" s="570"/>
      <c r="D13" s="571"/>
      <c r="E13" s="478"/>
      <c r="F13" s="228">
        <f>SUM(F4:F12)</f>
        <v>0</v>
      </c>
    </row>
  </sheetData>
  <mergeCells count="6">
    <mergeCell ref="A1:C1"/>
    <mergeCell ref="D1:F1"/>
    <mergeCell ref="B13:D13"/>
    <mergeCell ref="D8:D11"/>
    <mergeCell ref="E8:E11"/>
    <mergeCell ref="F8:F11"/>
  </mergeCells>
  <printOptions horizontalCentered="1" verticalCentered="1"/>
  <pageMargins left="0.25" right="0.25" top="0.25" bottom="0.25" header="0" footer="0"/>
  <pageSetup paperSize="9"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16"/>
  <sheetViews>
    <sheetView showGridLines="0" topLeftCell="A2" zoomScaleNormal="100" zoomScaleSheetLayoutView="130" workbookViewId="0">
      <selection activeCell="E6" sqref="E6:E7"/>
    </sheetView>
  </sheetViews>
  <sheetFormatPr defaultColWidth="16.7109375" defaultRowHeight="15" x14ac:dyDescent="0.25"/>
  <cols>
    <col min="1" max="1" width="8.28515625" style="140" customWidth="1"/>
    <col min="2" max="2" width="53.42578125" style="242" customWidth="1"/>
    <col min="3" max="3" width="6.42578125" style="242" customWidth="1"/>
    <col min="4" max="4" width="6.42578125" style="248" customWidth="1"/>
    <col min="5" max="5" width="8.28515625" style="153" customWidth="1"/>
    <col min="6" max="6" width="15" style="147" customWidth="1"/>
    <col min="7" max="16384" width="16.7109375" style="92"/>
  </cols>
  <sheetData>
    <row r="1" spans="1:6" s="223" customFormat="1" ht="54.75" customHeight="1" x14ac:dyDescent="0.2">
      <c r="A1" s="583" t="s">
        <v>276</v>
      </c>
      <c r="B1" s="583"/>
      <c r="C1" s="583"/>
      <c r="D1" s="572">
        <f>'Electrical Wiring'!D1:F1</f>
        <v>0</v>
      </c>
      <c r="E1" s="572"/>
      <c r="F1" s="572"/>
    </row>
    <row r="2" spans="1:6" s="223" customFormat="1" ht="31.5" customHeight="1" x14ac:dyDescent="0.2">
      <c r="A2" s="229" t="s">
        <v>60</v>
      </c>
      <c r="B2" s="229" t="s">
        <v>11</v>
      </c>
      <c r="C2" s="229" t="s">
        <v>12</v>
      </c>
      <c r="D2" s="230" t="s">
        <v>13</v>
      </c>
      <c r="E2" s="230" t="s">
        <v>23</v>
      </c>
      <c r="F2" s="231" t="s">
        <v>59</v>
      </c>
    </row>
    <row r="3" spans="1:6" x14ac:dyDescent="0.25">
      <c r="B3" s="232" t="s">
        <v>277</v>
      </c>
      <c r="C3" s="233"/>
      <c r="D3" s="234"/>
      <c r="E3" s="141"/>
      <c r="F3" s="235"/>
    </row>
    <row r="4" spans="1:6" ht="75" x14ac:dyDescent="0.25">
      <c r="A4" s="236">
        <v>1</v>
      </c>
      <c r="B4" s="124" t="s">
        <v>278</v>
      </c>
      <c r="C4" s="122"/>
      <c r="D4" s="237"/>
      <c r="E4" s="237"/>
      <c r="F4" s="238"/>
    </row>
    <row r="5" spans="1:6" s="427" customFormat="1" x14ac:dyDescent="0.25">
      <c r="A5" s="422"/>
      <c r="B5" s="423" t="s">
        <v>279</v>
      </c>
      <c r="C5" s="466" t="s">
        <v>5</v>
      </c>
      <c r="D5" s="467">
        <v>250</v>
      </c>
      <c r="E5" s="468">
        <v>0</v>
      </c>
      <c r="F5" s="426">
        <f>D5*E5</f>
        <v>0</v>
      </c>
    </row>
    <row r="6" spans="1:6" x14ac:dyDescent="0.25">
      <c r="A6" s="122"/>
      <c r="B6" s="124" t="s">
        <v>280</v>
      </c>
      <c r="C6" s="239"/>
      <c r="D6" s="240"/>
      <c r="E6" s="237"/>
      <c r="F6" s="238">
        <f>D6*E6</f>
        <v>0</v>
      </c>
    </row>
    <row r="7" spans="1:6" x14ac:dyDescent="0.25">
      <c r="A7" s="122"/>
      <c r="B7" s="239"/>
      <c r="C7" s="239"/>
      <c r="D7" s="240"/>
      <c r="E7" s="237"/>
      <c r="F7" s="238">
        <f>SUM(F5:F6)</f>
        <v>0</v>
      </c>
    </row>
    <row r="8" spans="1:6" x14ac:dyDescent="0.25">
      <c r="B8" s="140"/>
      <c r="C8" s="140"/>
      <c r="D8" s="241"/>
      <c r="E8" s="241"/>
    </row>
    <row r="9" spans="1:6" x14ac:dyDescent="0.25">
      <c r="B9" s="140"/>
      <c r="C9" s="140"/>
      <c r="D9" s="241"/>
      <c r="E9" s="241"/>
    </row>
    <row r="10" spans="1:6" x14ac:dyDescent="0.25">
      <c r="B10" s="140"/>
      <c r="C10" s="140"/>
      <c r="D10" s="241"/>
      <c r="E10" s="241"/>
    </row>
    <row r="11" spans="1:6" x14ac:dyDescent="0.25">
      <c r="D11" s="243"/>
      <c r="E11" s="244"/>
    </row>
    <row r="12" spans="1:6" x14ac:dyDescent="0.25">
      <c r="D12" s="243"/>
      <c r="E12" s="244"/>
    </row>
    <row r="13" spans="1:6" x14ac:dyDescent="0.25">
      <c r="D13" s="243"/>
      <c r="E13" s="244"/>
    </row>
    <row r="14" spans="1:6" x14ac:dyDescent="0.25">
      <c r="D14" s="243"/>
      <c r="E14" s="244"/>
    </row>
    <row r="15" spans="1:6" x14ac:dyDescent="0.25">
      <c r="D15" s="243"/>
      <c r="E15" s="245"/>
    </row>
    <row r="16" spans="1:6" x14ac:dyDescent="0.25">
      <c r="B16" s="246"/>
      <c r="C16" s="246"/>
      <c r="D16" s="247"/>
      <c r="E16" s="245"/>
    </row>
  </sheetData>
  <mergeCells count="2">
    <mergeCell ref="A1:C1"/>
    <mergeCell ref="D1:F1"/>
  </mergeCells>
  <printOptions horizontalCentered="1" verticalCentered="1"/>
  <pageMargins left="0.25" right="0.25" top="0.25" bottom="0.25" header="0" footer="0"/>
  <pageSetup paperSize="9" orientation="landscape" r:id="rId1"/>
  <headerFooter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23"/>
  <sheetViews>
    <sheetView view="pageBreakPreview" zoomScale="120" zoomScaleNormal="75" zoomScaleSheetLayoutView="120" workbookViewId="0">
      <selection activeCell="D10" sqref="D10"/>
    </sheetView>
  </sheetViews>
  <sheetFormatPr defaultColWidth="9.140625" defaultRowHeight="15.75" x14ac:dyDescent="0.25"/>
  <cols>
    <col min="1" max="1" width="7" style="89" customWidth="1"/>
    <col min="2" max="2" width="72.5703125" style="221" customWidth="1"/>
    <col min="3" max="3" width="8" style="221" customWidth="1"/>
    <col min="4" max="4" width="8.5703125" style="89" customWidth="1"/>
    <col min="5" max="5" width="13.140625" style="221" bestFit="1" customWidth="1"/>
    <col min="6" max="6" width="24.42578125" style="221" customWidth="1"/>
    <col min="7" max="16384" width="9.140625" style="92"/>
  </cols>
  <sheetData>
    <row r="1" spans="1:6" s="223" customFormat="1" ht="30" customHeight="1" x14ac:dyDescent="0.2">
      <c r="A1" s="573" t="s">
        <v>281</v>
      </c>
      <c r="B1" s="573"/>
      <c r="C1" s="573"/>
      <c r="D1" s="573">
        <f>'Electrical Wiring'!D1:F1</f>
        <v>0</v>
      </c>
      <c r="E1" s="573"/>
      <c r="F1" s="573"/>
    </row>
    <row r="2" spans="1:6" ht="32.25" customHeight="1" x14ac:dyDescent="0.25">
      <c r="A2" s="200" t="s">
        <v>60</v>
      </c>
      <c r="B2" s="200" t="s">
        <v>11</v>
      </c>
      <c r="C2" s="200" t="s">
        <v>282</v>
      </c>
      <c r="D2" s="200" t="s">
        <v>13</v>
      </c>
      <c r="E2" s="200" t="s">
        <v>23</v>
      </c>
      <c r="F2" s="200" t="s">
        <v>59</v>
      </c>
    </row>
    <row r="3" spans="1:6" x14ac:dyDescent="0.25">
      <c r="A3" s="207"/>
      <c r="B3" s="249" t="s">
        <v>411</v>
      </c>
      <c r="C3" s="250"/>
      <c r="D3" s="251"/>
      <c r="E3" s="251"/>
      <c r="F3" s="252"/>
    </row>
    <row r="4" spans="1:6" ht="126" x14ac:dyDescent="0.25">
      <c r="A4" s="207"/>
      <c r="B4" s="253" t="s">
        <v>283</v>
      </c>
      <c r="C4" s="250"/>
      <c r="D4" s="251"/>
      <c r="E4" s="251"/>
      <c r="F4" s="252"/>
    </row>
    <row r="5" spans="1:6" s="95" customFormat="1" ht="14.25" customHeight="1" x14ac:dyDescent="0.25">
      <c r="A5" s="309">
        <v>1</v>
      </c>
      <c r="B5" s="406" t="s">
        <v>284</v>
      </c>
      <c r="C5" s="407"/>
      <c r="D5" s="408"/>
      <c r="E5" s="408"/>
      <c r="F5" s="252"/>
    </row>
    <row r="6" spans="1:6" ht="129" customHeight="1" x14ac:dyDescent="0.25">
      <c r="A6" s="207"/>
      <c r="B6" s="253" t="s">
        <v>285</v>
      </c>
      <c r="C6" s="250"/>
      <c r="D6" s="251"/>
      <c r="E6" s="251"/>
      <c r="F6" s="254"/>
    </row>
    <row r="7" spans="1:6" ht="19.5" customHeight="1" x14ac:dyDescent="0.25">
      <c r="A7" s="207"/>
      <c r="B7" s="253" t="s">
        <v>286</v>
      </c>
      <c r="C7" s="251" t="s">
        <v>3</v>
      </c>
      <c r="D7" s="207">
        <v>2</v>
      </c>
      <c r="E7" s="280"/>
      <c r="F7" s="252">
        <f>D7*E7</f>
        <v>0</v>
      </c>
    </row>
    <row r="8" spans="1:6" s="95" customFormat="1" ht="14.25" customHeight="1" x14ac:dyDescent="0.25">
      <c r="A8" s="309">
        <v>2</v>
      </c>
      <c r="B8" s="406" t="s">
        <v>288</v>
      </c>
      <c r="C8" s="407"/>
      <c r="D8" s="408"/>
      <c r="E8" s="408"/>
      <c r="F8" s="252"/>
    </row>
    <row r="9" spans="1:6" ht="94.5" x14ac:dyDescent="0.25">
      <c r="A9" s="367"/>
      <c r="B9" s="249" t="s">
        <v>287</v>
      </c>
      <c r="C9" s="251"/>
      <c r="D9" s="207"/>
      <c r="E9" s="280"/>
      <c r="F9" s="252"/>
    </row>
    <row r="10" spans="1:6" ht="47.25" x14ac:dyDescent="0.25">
      <c r="A10" s="367" t="s">
        <v>82</v>
      </c>
      <c r="B10" s="253" t="s">
        <v>289</v>
      </c>
      <c r="C10" s="403" t="s">
        <v>5</v>
      </c>
      <c r="D10" s="367">
        <v>100</v>
      </c>
      <c r="E10" s="404"/>
      <c r="F10" s="405">
        <f t="shared" ref="F10:F13" si="0">D10*E10</f>
        <v>0</v>
      </c>
    </row>
    <row r="11" spans="1:6" ht="47.25" x14ac:dyDescent="0.25">
      <c r="A11" s="367" t="s">
        <v>241</v>
      </c>
      <c r="B11" s="253" t="s">
        <v>290</v>
      </c>
      <c r="C11" s="403" t="s">
        <v>5</v>
      </c>
      <c r="D11" s="367">
        <v>100</v>
      </c>
      <c r="E11" s="404"/>
      <c r="F11" s="405">
        <f t="shared" si="0"/>
        <v>0</v>
      </c>
    </row>
    <row r="12" spans="1:6" ht="47.25" x14ac:dyDescent="0.25">
      <c r="A12" s="367" t="s">
        <v>291</v>
      </c>
      <c r="B12" s="253" t="s">
        <v>292</v>
      </c>
      <c r="C12" s="403" t="s">
        <v>5</v>
      </c>
      <c r="D12" s="367">
        <v>100</v>
      </c>
      <c r="E12" s="404"/>
      <c r="F12" s="405">
        <f t="shared" si="0"/>
        <v>0</v>
      </c>
    </row>
    <row r="13" spans="1:6" ht="31.5" x14ac:dyDescent="0.25">
      <c r="A13" s="207" t="s">
        <v>293</v>
      </c>
      <c r="B13" s="253" t="s">
        <v>294</v>
      </c>
      <c r="C13" s="403" t="s">
        <v>5</v>
      </c>
      <c r="D13" s="367">
        <v>100</v>
      </c>
      <c r="E13" s="404"/>
      <c r="F13" s="405">
        <f t="shared" si="0"/>
        <v>0</v>
      </c>
    </row>
    <row r="14" spans="1:6" ht="19.5" customHeight="1" x14ac:dyDescent="0.25">
      <c r="A14" s="212"/>
      <c r="B14" s="208"/>
      <c r="C14" s="567" t="s">
        <v>37</v>
      </c>
      <c r="D14" s="584"/>
      <c r="E14" s="256"/>
      <c r="F14" s="256">
        <f>SUM(F4:F13)</f>
        <v>0</v>
      </c>
    </row>
    <row r="15" spans="1:6" ht="14.25" customHeight="1" x14ac:dyDescent="0.25">
      <c r="A15" s="257"/>
      <c r="B15" s="90"/>
      <c r="C15" s="90"/>
      <c r="D15" s="222"/>
      <c r="E15" s="90"/>
      <c r="F15" s="90"/>
    </row>
    <row r="16" spans="1:6" ht="14.25" customHeight="1" x14ac:dyDescent="0.25">
      <c r="A16" s="257"/>
      <c r="B16" s="90"/>
      <c r="C16" s="90"/>
      <c r="D16" s="222"/>
      <c r="E16" s="90"/>
      <c r="F16" s="90"/>
    </row>
    <row r="17" spans="1:6" ht="14.25" customHeight="1" x14ac:dyDescent="0.25">
      <c r="A17" s="257"/>
      <c r="B17" s="90"/>
      <c r="C17" s="90"/>
      <c r="D17" s="222"/>
      <c r="E17" s="90"/>
      <c r="F17" s="90"/>
    </row>
    <row r="18" spans="1:6" ht="14.25" customHeight="1" x14ac:dyDescent="0.25">
      <c r="A18" s="257"/>
      <c r="B18" s="90"/>
      <c r="C18" s="90"/>
      <c r="D18" s="222"/>
      <c r="E18" s="90"/>
      <c r="F18" s="90"/>
    </row>
    <row r="19" spans="1:6" ht="14.25" customHeight="1" x14ac:dyDescent="0.25">
      <c r="A19" s="257"/>
      <c r="B19" s="90"/>
      <c r="C19" s="90"/>
      <c r="D19" s="222"/>
      <c r="E19" s="90"/>
      <c r="F19" s="90"/>
    </row>
    <row r="20" spans="1:6" ht="14.25" customHeight="1" x14ac:dyDescent="0.25">
      <c r="A20" s="257"/>
      <c r="B20" s="90"/>
      <c r="C20" s="90"/>
      <c r="D20" s="222"/>
      <c r="E20" s="90"/>
      <c r="F20" s="255"/>
    </row>
    <row r="21" spans="1:6" ht="14.25" customHeight="1" x14ac:dyDescent="0.25">
      <c r="A21" s="257"/>
      <c r="B21" s="90"/>
      <c r="C21" s="90"/>
      <c r="D21" s="222"/>
      <c r="E21" s="90"/>
      <c r="F21" s="255"/>
    </row>
    <row r="22" spans="1:6" ht="14.25" customHeight="1" x14ac:dyDescent="0.25">
      <c r="A22" s="257"/>
      <c r="B22" s="90"/>
      <c r="C22" s="90"/>
      <c r="D22" s="222"/>
      <c r="E22" s="90"/>
      <c r="F22" s="255"/>
    </row>
    <row r="23" spans="1:6" ht="14.25" customHeight="1" x14ac:dyDescent="0.25">
      <c r="A23" s="257"/>
      <c r="B23" s="90"/>
      <c r="C23" s="90"/>
      <c r="D23" s="222"/>
      <c r="E23" s="90"/>
      <c r="F23" s="90"/>
    </row>
    <row r="24" spans="1:6" ht="14.25" customHeight="1" x14ac:dyDescent="0.25">
      <c r="A24" s="257"/>
      <c r="B24" s="90"/>
      <c r="C24" s="90"/>
      <c r="D24" s="222"/>
      <c r="E24" s="90"/>
      <c r="F24" s="90"/>
    </row>
    <row r="25" spans="1:6" ht="14.25" customHeight="1" x14ac:dyDescent="0.25">
      <c r="A25" s="257"/>
      <c r="B25" s="90"/>
      <c r="C25" s="90"/>
      <c r="D25" s="222"/>
      <c r="E25" s="90"/>
      <c r="F25" s="90"/>
    </row>
    <row r="26" spans="1:6" ht="14.25" customHeight="1" x14ac:dyDescent="0.25">
      <c r="A26" s="257"/>
      <c r="B26" s="90"/>
      <c r="C26" s="90"/>
      <c r="D26" s="222"/>
      <c r="E26" s="90"/>
      <c r="F26" s="90"/>
    </row>
    <row r="27" spans="1:6" ht="14.25" customHeight="1" x14ac:dyDescent="0.25">
      <c r="A27" s="257"/>
      <c r="B27" s="90"/>
      <c r="C27" s="90"/>
      <c r="D27" s="222"/>
      <c r="E27" s="90"/>
      <c r="F27" s="90"/>
    </row>
    <row r="28" spans="1:6" ht="14.25" customHeight="1" x14ac:dyDescent="0.25">
      <c r="A28" s="257"/>
      <c r="B28" s="90"/>
      <c r="C28" s="90"/>
      <c r="D28" s="222"/>
      <c r="E28" s="90"/>
      <c r="F28" s="90"/>
    </row>
    <row r="29" spans="1:6" ht="14.25" customHeight="1" x14ac:dyDescent="0.25">
      <c r="A29" s="257"/>
      <c r="B29" s="90"/>
      <c r="C29" s="90"/>
      <c r="D29" s="222"/>
      <c r="E29" s="90"/>
      <c r="F29" s="90"/>
    </row>
    <row r="30" spans="1:6" ht="14.25" customHeight="1" x14ac:dyDescent="0.25">
      <c r="A30" s="257"/>
      <c r="B30" s="90"/>
      <c r="C30" s="90"/>
      <c r="D30" s="222"/>
      <c r="E30" s="90"/>
      <c r="F30" s="90"/>
    </row>
    <row r="31" spans="1:6" ht="14.25" customHeight="1" x14ac:dyDescent="0.25">
      <c r="A31" s="257"/>
      <c r="B31" s="90"/>
      <c r="C31" s="90"/>
      <c r="D31" s="222"/>
      <c r="E31" s="90"/>
      <c r="F31" s="90"/>
    </row>
    <row r="32" spans="1:6" ht="14.25" customHeight="1" x14ac:dyDescent="0.25">
      <c r="A32" s="257"/>
      <c r="C32" s="90"/>
      <c r="D32" s="222"/>
      <c r="E32" s="90"/>
      <c r="F32" s="90"/>
    </row>
    <row r="33" spans="1:6" ht="14.25" customHeight="1" x14ac:dyDescent="0.25">
      <c r="A33" s="257"/>
      <c r="B33" s="90"/>
      <c r="C33" s="90"/>
      <c r="D33" s="222"/>
      <c r="E33" s="90"/>
      <c r="F33" s="90"/>
    </row>
    <row r="34" spans="1:6" ht="14.25" customHeight="1" x14ac:dyDescent="0.25">
      <c r="A34" s="257"/>
      <c r="B34" s="90"/>
      <c r="C34" s="90"/>
      <c r="D34" s="222"/>
      <c r="E34" s="90"/>
      <c r="F34" s="90"/>
    </row>
    <row r="35" spans="1:6" ht="14.25" customHeight="1" x14ac:dyDescent="0.25">
      <c r="A35" s="257"/>
      <c r="B35" s="90"/>
      <c r="C35" s="90"/>
      <c r="D35" s="222"/>
      <c r="E35" s="90"/>
      <c r="F35" s="90"/>
    </row>
    <row r="36" spans="1:6" ht="14.25" customHeight="1" x14ac:dyDescent="0.25">
      <c r="A36" s="257"/>
      <c r="C36" s="90"/>
      <c r="D36" s="222"/>
      <c r="E36" s="90"/>
      <c r="F36" s="90"/>
    </row>
    <row r="37" spans="1:6" ht="14.25" customHeight="1" x14ac:dyDescent="0.25">
      <c r="A37" s="257"/>
      <c r="C37" s="90"/>
      <c r="D37" s="222"/>
      <c r="E37" s="90"/>
      <c r="F37" s="90"/>
    </row>
    <row r="38" spans="1:6" ht="18.75" customHeight="1" x14ac:dyDescent="0.25">
      <c r="A38" s="257"/>
      <c r="C38" s="90"/>
      <c r="D38" s="222"/>
      <c r="E38" s="90"/>
      <c r="F38" s="90"/>
    </row>
    <row r="39" spans="1:6" ht="13.5" customHeight="1" x14ac:dyDescent="0.25">
      <c r="A39" s="257"/>
      <c r="C39" s="90"/>
      <c r="D39" s="222"/>
      <c r="E39" s="90"/>
      <c r="F39" s="90"/>
    </row>
    <row r="40" spans="1:6" x14ac:dyDescent="0.25">
      <c r="A40" s="257"/>
      <c r="B40" s="258"/>
    </row>
    <row r="41" spans="1:6" x14ac:dyDescent="0.25">
      <c r="A41" s="257"/>
      <c r="B41" s="259"/>
    </row>
    <row r="51" spans="1:1" x14ac:dyDescent="0.25">
      <c r="A51" s="260"/>
    </row>
    <row r="56" spans="1:1" x14ac:dyDescent="0.25">
      <c r="A56" s="260"/>
    </row>
    <row r="63" spans="1:1" x14ac:dyDescent="0.25">
      <c r="A63" s="260"/>
    </row>
    <row r="70" spans="1:6" x14ac:dyDescent="0.25">
      <c r="B70" s="261"/>
      <c r="C70" s="261"/>
      <c r="D70" s="260"/>
      <c r="E70" s="261"/>
      <c r="F70" s="261"/>
    </row>
    <row r="71" spans="1:6" x14ac:dyDescent="0.25">
      <c r="B71" s="261"/>
      <c r="C71" s="261"/>
      <c r="D71" s="260"/>
      <c r="E71" s="261"/>
      <c r="F71" s="261"/>
    </row>
    <row r="72" spans="1:6" x14ac:dyDescent="0.25">
      <c r="B72" s="261"/>
      <c r="C72" s="261"/>
      <c r="D72" s="260"/>
      <c r="E72" s="261"/>
      <c r="F72" s="261"/>
    </row>
    <row r="73" spans="1:6" x14ac:dyDescent="0.25">
      <c r="B73" s="261"/>
      <c r="C73" s="261"/>
      <c r="D73" s="260"/>
      <c r="E73" s="261"/>
      <c r="F73" s="261"/>
    </row>
    <row r="76" spans="1:6" x14ac:dyDescent="0.25">
      <c r="A76" s="260"/>
    </row>
    <row r="89" spans="1:6" x14ac:dyDescent="0.25">
      <c r="A89" s="260"/>
    </row>
    <row r="96" spans="1:6" x14ac:dyDescent="0.25">
      <c r="B96" s="261"/>
      <c r="C96" s="261"/>
      <c r="D96" s="260"/>
      <c r="E96" s="261"/>
      <c r="F96" s="261"/>
    </row>
    <row r="97" spans="1:6" x14ac:dyDescent="0.25">
      <c r="B97" s="261"/>
      <c r="C97" s="261"/>
      <c r="D97" s="260"/>
      <c r="E97" s="261"/>
      <c r="F97" s="261"/>
    </row>
    <row r="98" spans="1:6" x14ac:dyDescent="0.25">
      <c r="A98" s="260"/>
    </row>
    <row r="103" spans="1:6" x14ac:dyDescent="0.25">
      <c r="A103" s="260"/>
    </row>
    <row r="110" spans="1:6" x14ac:dyDescent="0.25">
      <c r="A110" s="260"/>
    </row>
    <row r="118" spans="1:1" x14ac:dyDescent="0.25">
      <c r="A118" s="260"/>
    </row>
    <row r="123" spans="1:1" x14ac:dyDescent="0.25">
      <c r="A123" s="260"/>
    </row>
  </sheetData>
  <mergeCells count="3">
    <mergeCell ref="A1:C1"/>
    <mergeCell ref="D1:F1"/>
    <mergeCell ref="C14:D14"/>
  </mergeCells>
  <printOptions horizontalCentered="1" verticalCentered="1"/>
  <pageMargins left="0.25" right="0.25" top="0.25" bottom="0.25" header="0" footer="0"/>
  <pageSetup paperSize="9" orientation="landscape" r:id="rId1"/>
  <headerFooter alignWithMargins="0">
    <oddFooter>Page &amp;P of &amp;N</oddFooter>
  </headerFooter>
  <rowBreaks count="1" manualBreakCount="1">
    <brk id="7"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0"/>
  <sheetViews>
    <sheetView view="pageBreakPreview" zoomScaleNormal="100" zoomScaleSheetLayoutView="100" workbookViewId="0">
      <selection activeCell="D9" sqref="D9"/>
    </sheetView>
  </sheetViews>
  <sheetFormatPr defaultColWidth="9.140625" defaultRowHeight="15" x14ac:dyDescent="0.25"/>
  <cols>
    <col min="1" max="1" width="9.140625" style="155"/>
    <col min="2" max="2" width="60.42578125" style="155" customWidth="1"/>
    <col min="3" max="3" width="9.28515625" style="155" customWidth="1"/>
    <col min="4" max="4" width="9.28515625" style="271" customWidth="1"/>
    <col min="5" max="5" width="13.7109375" style="475" customWidth="1"/>
    <col min="6" max="6" width="12.7109375" style="272" bestFit="1" customWidth="1"/>
    <col min="7" max="16384" width="9.140625" style="92"/>
  </cols>
  <sheetData>
    <row r="1" spans="1:6" s="223" customFormat="1" ht="48" customHeight="1" thickBot="1" x14ac:dyDescent="0.25">
      <c r="A1" s="585" t="s">
        <v>295</v>
      </c>
      <c r="B1" s="585"/>
      <c r="C1" s="585"/>
      <c r="D1" s="586">
        <f>'Electrical Wiring'!D1:F1</f>
        <v>0</v>
      </c>
      <c r="E1" s="586"/>
      <c r="F1" s="586"/>
    </row>
    <row r="2" spans="1:6" ht="28.5" x14ac:dyDescent="0.2">
      <c r="A2" s="262" t="s">
        <v>296</v>
      </c>
      <c r="B2" s="263" t="s">
        <v>11</v>
      </c>
      <c r="C2" s="264" t="s">
        <v>12</v>
      </c>
      <c r="D2" s="265" t="s">
        <v>13</v>
      </c>
      <c r="E2" s="470" t="s">
        <v>23</v>
      </c>
      <c r="F2" s="231" t="s">
        <v>59</v>
      </c>
    </row>
    <row r="3" spans="1:6" x14ac:dyDescent="0.25">
      <c r="A3" s="587" t="s">
        <v>297</v>
      </c>
      <c r="B3" s="588"/>
      <c r="C3" s="122"/>
      <c r="D3" s="237"/>
      <c r="E3" s="471"/>
      <c r="F3" s="266"/>
    </row>
    <row r="4" spans="1:6" ht="33" customHeight="1" x14ac:dyDescent="0.25">
      <c r="A4" s="122"/>
      <c r="B4" s="232" t="s">
        <v>298</v>
      </c>
      <c r="C4" s="267"/>
      <c r="D4" s="267"/>
      <c r="E4" s="472"/>
      <c r="F4" s="268"/>
    </row>
    <row r="5" spans="1:6" ht="45" x14ac:dyDescent="0.25">
      <c r="A5" s="122">
        <v>1</v>
      </c>
      <c r="B5" s="124" t="s">
        <v>299</v>
      </c>
      <c r="C5" s="136" t="s">
        <v>5</v>
      </c>
      <c r="D5" s="267">
        <v>400</v>
      </c>
      <c r="E5" s="472"/>
      <c r="F5" s="268">
        <f>D5*E5</f>
        <v>0</v>
      </c>
    </row>
    <row r="6" spans="1:6" ht="45" x14ac:dyDescent="0.25">
      <c r="A6" s="122">
        <v>2</v>
      </c>
      <c r="B6" s="269" t="s">
        <v>300</v>
      </c>
      <c r="C6" s="136" t="s">
        <v>3</v>
      </c>
      <c r="D6" s="267">
        <v>1</v>
      </c>
      <c r="E6" s="472"/>
      <c r="F6" s="268">
        <f>D6*E6</f>
        <v>0</v>
      </c>
    </row>
    <row r="7" spans="1:6" ht="60" x14ac:dyDescent="0.25">
      <c r="A7" s="122">
        <v>3</v>
      </c>
      <c r="B7" s="269" t="s">
        <v>412</v>
      </c>
      <c r="C7" s="136" t="s">
        <v>3</v>
      </c>
      <c r="D7" s="267">
        <v>12</v>
      </c>
      <c r="E7" s="472"/>
      <c r="F7" s="268">
        <f>D7*E7</f>
        <v>0</v>
      </c>
    </row>
    <row r="8" spans="1:6" ht="60" x14ac:dyDescent="0.25">
      <c r="A8" s="122">
        <v>4</v>
      </c>
      <c r="B8" s="269" t="s">
        <v>301</v>
      </c>
      <c r="C8" s="136" t="s">
        <v>3</v>
      </c>
      <c r="D8" s="267">
        <v>12</v>
      </c>
      <c r="E8" s="472"/>
      <c r="F8" s="268">
        <f>D8*E8</f>
        <v>0</v>
      </c>
    </row>
    <row r="9" spans="1:6" s="427" customFormat="1" ht="60" x14ac:dyDescent="0.25">
      <c r="A9" s="422">
        <v>5</v>
      </c>
      <c r="B9" s="469" t="s">
        <v>302</v>
      </c>
      <c r="C9" s="445" t="s">
        <v>3</v>
      </c>
      <c r="D9" s="435">
        <v>0</v>
      </c>
      <c r="E9" s="473"/>
      <c r="F9" s="434">
        <f>D9*E9</f>
        <v>0</v>
      </c>
    </row>
    <row r="10" spans="1:6" x14ac:dyDescent="0.25">
      <c r="A10" s="168"/>
      <c r="B10" s="589" t="s">
        <v>243</v>
      </c>
      <c r="C10" s="590"/>
      <c r="D10" s="591"/>
      <c r="E10" s="474"/>
      <c r="F10" s="270">
        <f>SUM(F5:F9)</f>
        <v>0</v>
      </c>
    </row>
  </sheetData>
  <mergeCells count="4">
    <mergeCell ref="A1:C1"/>
    <mergeCell ref="D1:F1"/>
    <mergeCell ref="A3:B3"/>
    <mergeCell ref="B10:D10"/>
  </mergeCells>
  <printOptions horizontalCentered="1" verticalCentered="1"/>
  <pageMargins left="0.25" right="0.25" top="0.25" bottom="0.25" header="0" footer="0"/>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view="pageBreakPreview" zoomScaleNormal="100" zoomScaleSheetLayoutView="100" workbookViewId="0">
      <selection activeCell="B33" sqref="B33"/>
    </sheetView>
  </sheetViews>
  <sheetFormatPr defaultRowHeight="12.75" x14ac:dyDescent="0.2"/>
  <cols>
    <col min="1" max="1" width="7.140625" style="318" customWidth="1"/>
    <col min="2" max="2" width="18.5703125" style="318" customWidth="1"/>
    <col min="3" max="3" width="43.28515625" bestFit="1" customWidth="1"/>
    <col min="4" max="4" width="13" style="318" customWidth="1"/>
    <col min="5" max="5" width="8.28515625" style="324" customWidth="1"/>
    <col min="6" max="6" width="11" style="324" customWidth="1"/>
    <col min="7" max="7" width="19.140625" style="324" customWidth="1"/>
    <col min="8" max="8" width="28.28515625" style="329" customWidth="1"/>
    <col min="9" max="9" width="10.42578125" bestFit="1" customWidth="1"/>
    <col min="10" max="10" width="11.42578125" style="316" bestFit="1" customWidth="1"/>
    <col min="11" max="11" width="11.42578125" bestFit="1" customWidth="1"/>
    <col min="12" max="12" width="4" bestFit="1" customWidth="1"/>
    <col min="13" max="13" width="7.85546875" bestFit="1" customWidth="1"/>
  </cols>
  <sheetData>
    <row r="1" spans="1:13" ht="15" x14ac:dyDescent="0.2">
      <c r="A1" s="592" t="s">
        <v>309</v>
      </c>
      <c r="B1" s="592"/>
      <c r="C1" s="592"/>
      <c r="D1" s="592"/>
      <c r="E1" s="592"/>
      <c r="F1" s="592"/>
      <c r="G1" s="592"/>
      <c r="H1" s="592"/>
    </row>
    <row r="2" spans="1:13" x14ac:dyDescent="0.2">
      <c r="G2" s="326">
        <v>0.13</v>
      </c>
    </row>
    <row r="3" spans="1:13" s="320" customFormat="1" x14ac:dyDescent="0.2">
      <c r="A3" s="319" t="s">
        <v>320</v>
      </c>
      <c r="B3" s="319" t="s">
        <v>327</v>
      </c>
      <c r="C3" s="320" t="s">
        <v>321</v>
      </c>
      <c r="D3" s="322" t="s">
        <v>322</v>
      </c>
      <c r="E3" s="325" t="s">
        <v>146</v>
      </c>
      <c r="F3" s="325"/>
      <c r="G3" s="327" t="s">
        <v>323</v>
      </c>
      <c r="H3" s="330" t="s">
        <v>324</v>
      </c>
      <c r="J3" s="321"/>
    </row>
    <row r="4" spans="1:13" x14ac:dyDescent="0.2">
      <c r="A4" s="318">
        <v>1</v>
      </c>
      <c r="C4" t="s">
        <v>310</v>
      </c>
      <c r="D4" s="323">
        <v>324.22000000000003</v>
      </c>
      <c r="E4" s="324" t="s">
        <v>27</v>
      </c>
      <c r="G4" s="328">
        <f>0.13*D4</f>
        <v>42.148600000000002</v>
      </c>
      <c r="H4" s="339">
        <f>D4+G4</f>
        <v>366.36860000000001</v>
      </c>
    </row>
    <row r="5" spans="1:13" x14ac:dyDescent="0.2">
      <c r="A5" s="318">
        <v>2</v>
      </c>
      <c r="C5" t="s">
        <v>312</v>
      </c>
      <c r="D5" s="323">
        <v>503.84</v>
      </c>
      <c r="E5" s="324" t="s">
        <v>40</v>
      </c>
      <c r="G5" s="328">
        <f>0.13*D5</f>
        <v>65.499200000000002</v>
      </c>
      <c r="H5" s="339">
        <f>D5+G5</f>
        <v>569.33920000000001</v>
      </c>
    </row>
    <row r="6" spans="1:13" x14ac:dyDescent="0.2">
      <c r="A6" s="318">
        <v>3</v>
      </c>
      <c r="C6" t="s">
        <v>313</v>
      </c>
      <c r="D6" s="323">
        <v>560</v>
      </c>
      <c r="E6" s="324" t="s">
        <v>314</v>
      </c>
      <c r="F6" s="324">
        <v>69.77</v>
      </c>
      <c r="G6" s="324">
        <f>0.13*F6</f>
        <v>9.0701000000000001</v>
      </c>
      <c r="H6" s="339">
        <f>F6+G6</f>
        <v>78.840099999999993</v>
      </c>
      <c r="I6" s="315">
        <f>D6*H6</f>
        <v>44150.455999999998</v>
      </c>
      <c r="J6" s="316">
        <v>142334.79999999999</v>
      </c>
      <c r="K6" s="315">
        <f>I6+J6</f>
        <v>186485.25599999999</v>
      </c>
      <c r="L6">
        <v>250</v>
      </c>
      <c r="M6" s="315">
        <f>K6/L6</f>
        <v>745.94102399999997</v>
      </c>
    </row>
    <row r="7" spans="1:13" x14ac:dyDescent="0.2">
      <c r="A7" s="318">
        <v>4</v>
      </c>
      <c r="C7" t="s">
        <v>316</v>
      </c>
      <c r="D7" s="323">
        <v>437.12</v>
      </c>
      <c r="E7" s="324" t="s">
        <v>40</v>
      </c>
      <c r="G7" s="324">
        <f>0.13*D7</f>
        <v>56.825600000000001</v>
      </c>
      <c r="H7" s="339">
        <f>D7+G7</f>
        <v>493.94560000000001</v>
      </c>
    </row>
    <row r="8" spans="1:13" x14ac:dyDescent="0.2">
      <c r="A8" s="318">
        <v>5</v>
      </c>
      <c r="C8" t="s">
        <v>317</v>
      </c>
      <c r="D8" s="323">
        <v>472.32</v>
      </c>
      <c r="E8" s="324" t="s">
        <v>40</v>
      </c>
      <c r="G8" s="324">
        <f>0.13*D8</f>
        <v>61.401600000000002</v>
      </c>
      <c r="H8" s="339">
        <f>D8+G8</f>
        <v>533.72159999999997</v>
      </c>
    </row>
    <row r="9" spans="1:13" x14ac:dyDescent="0.2">
      <c r="A9" s="318">
        <v>6</v>
      </c>
      <c r="C9" t="s">
        <v>318</v>
      </c>
      <c r="D9" s="323">
        <v>60.67</v>
      </c>
      <c r="E9" s="324" t="s">
        <v>314</v>
      </c>
      <c r="G9" s="324">
        <f>0.13*D9</f>
        <v>7.8871000000000002</v>
      </c>
      <c r="H9" s="339">
        <f>D9+G9</f>
        <v>68.557100000000005</v>
      </c>
    </row>
    <row r="10" spans="1:13" x14ac:dyDescent="0.2">
      <c r="A10" s="318">
        <v>7</v>
      </c>
      <c r="B10" s="318" t="s">
        <v>328</v>
      </c>
      <c r="C10" t="s">
        <v>325</v>
      </c>
      <c r="D10" s="318">
        <v>364.14</v>
      </c>
      <c r="E10" s="324" t="s">
        <v>40</v>
      </c>
      <c r="G10" s="324">
        <f>0.13*D10</f>
        <v>47.338200000000001</v>
      </c>
      <c r="H10" s="339">
        <f>D10+G10</f>
        <v>411.47820000000002</v>
      </c>
    </row>
    <row r="11" spans="1:13" x14ac:dyDescent="0.2">
      <c r="A11" s="318">
        <v>8</v>
      </c>
      <c r="B11" s="318" t="s">
        <v>329</v>
      </c>
      <c r="C11" t="s">
        <v>326</v>
      </c>
      <c r="D11" s="318">
        <v>324.83999999999997</v>
      </c>
      <c r="E11" s="324" t="s">
        <v>40</v>
      </c>
      <c r="G11" s="324">
        <f>0.13*D11</f>
        <v>42.229199999999999</v>
      </c>
      <c r="H11" s="339">
        <f>D11+G11</f>
        <v>367.06919999999997</v>
      </c>
    </row>
    <row r="12" spans="1:13" x14ac:dyDescent="0.2">
      <c r="A12" s="318">
        <v>9</v>
      </c>
      <c r="B12" s="318" t="s">
        <v>332</v>
      </c>
      <c r="C12" t="s">
        <v>330</v>
      </c>
      <c r="D12" s="318">
        <v>1126.1500000000001</v>
      </c>
      <c r="G12" s="324">
        <f t="shared" ref="G12:G29" si="0">0.13*D12</f>
        <v>146.39950000000002</v>
      </c>
      <c r="H12" s="339">
        <f t="shared" ref="H12:H29" si="1">D12+G12</f>
        <v>1272.5495000000001</v>
      </c>
    </row>
    <row r="13" spans="1:13" x14ac:dyDescent="0.2">
      <c r="A13" s="318">
        <v>10</v>
      </c>
      <c r="B13" s="318" t="s">
        <v>333</v>
      </c>
      <c r="C13" t="s">
        <v>331</v>
      </c>
      <c r="D13" s="318">
        <v>342.13</v>
      </c>
      <c r="E13" s="324" t="s">
        <v>314</v>
      </c>
      <c r="G13" s="324">
        <f t="shared" si="0"/>
        <v>44.476900000000001</v>
      </c>
      <c r="H13" s="339">
        <f t="shared" si="1"/>
        <v>386.6069</v>
      </c>
    </row>
    <row r="14" spans="1:13" x14ac:dyDescent="0.2">
      <c r="A14" s="318">
        <v>11</v>
      </c>
      <c r="C14" t="s">
        <v>334</v>
      </c>
      <c r="D14" s="318">
        <v>128.87</v>
      </c>
      <c r="E14" s="324" t="s">
        <v>314</v>
      </c>
      <c r="G14" s="324">
        <f t="shared" si="0"/>
        <v>16.7531</v>
      </c>
      <c r="H14" s="339">
        <f t="shared" si="1"/>
        <v>145.62309999999999</v>
      </c>
    </row>
    <row r="15" spans="1:13" x14ac:dyDescent="0.2">
      <c r="A15" s="318">
        <v>12</v>
      </c>
      <c r="B15" s="318" t="s">
        <v>336</v>
      </c>
      <c r="C15" t="s">
        <v>335</v>
      </c>
      <c r="D15" s="318">
        <v>219.99</v>
      </c>
      <c r="E15" s="324" t="s">
        <v>314</v>
      </c>
      <c r="G15" s="324">
        <f t="shared" si="0"/>
        <v>28.598700000000001</v>
      </c>
      <c r="H15" s="339">
        <f t="shared" si="1"/>
        <v>248.58870000000002</v>
      </c>
    </row>
    <row r="16" spans="1:13" x14ac:dyDescent="0.2">
      <c r="A16" s="318">
        <v>13</v>
      </c>
      <c r="B16" s="318" t="s">
        <v>344</v>
      </c>
      <c r="C16" t="s">
        <v>337</v>
      </c>
      <c r="D16" s="318">
        <v>76.19</v>
      </c>
      <c r="E16" s="324" t="s">
        <v>314</v>
      </c>
      <c r="G16" s="324">
        <f t="shared" si="0"/>
        <v>9.9047000000000001</v>
      </c>
      <c r="H16" s="339">
        <f t="shared" si="1"/>
        <v>86.094700000000003</v>
      </c>
      <c r="I16" t="s">
        <v>346</v>
      </c>
      <c r="J16" s="316">
        <v>123.48750000000001</v>
      </c>
      <c r="K16">
        <v>86.094700000000003</v>
      </c>
      <c r="M16" s="315">
        <f>J16+K16</f>
        <v>209.5822</v>
      </c>
    </row>
    <row r="17" spans="1:8" x14ac:dyDescent="0.2">
      <c r="A17" s="318">
        <v>14</v>
      </c>
      <c r="B17" s="318" t="s">
        <v>338</v>
      </c>
      <c r="C17" t="s">
        <v>340</v>
      </c>
      <c r="D17" s="318">
        <v>763.38</v>
      </c>
      <c r="E17" s="324" t="s">
        <v>314</v>
      </c>
      <c r="G17" s="324">
        <f t="shared" si="0"/>
        <v>99.239400000000003</v>
      </c>
      <c r="H17" s="339">
        <f t="shared" si="1"/>
        <v>862.61940000000004</v>
      </c>
    </row>
    <row r="18" spans="1:8" x14ac:dyDescent="0.2">
      <c r="A18" s="318">
        <v>15</v>
      </c>
      <c r="B18" s="318" t="s">
        <v>339</v>
      </c>
      <c r="C18" t="s">
        <v>341</v>
      </c>
      <c r="D18" s="318">
        <v>516.73</v>
      </c>
      <c r="E18" s="324" t="s">
        <v>314</v>
      </c>
      <c r="G18" s="324">
        <f t="shared" si="0"/>
        <v>67.174900000000008</v>
      </c>
      <c r="H18" s="339">
        <f t="shared" si="1"/>
        <v>583.9049</v>
      </c>
    </row>
    <row r="19" spans="1:8" x14ac:dyDescent="0.2">
      <c r="A19" s="318">
        <v>16</v>
      </c>
      <c r="B19" s="318" t="s">
        <v>347</v>
      </c>
      <c r="C19" t="s">
        <v>348</v>
      </c>
      <c r="D19" s="318">
        <v>773.96</v>
      </c>
      <c r="E19" s="324" t="s">
        <v>314</v>
      </c>
      <c r="G19" s="324">
        <f t="shared" si="0"/>
        <v>100.6148</v>
      </c>
      <c r="H19" s="339">
        <f t="shared" si="1"/>
        <v>874.5748000000001</v>
      </c>
    </row>
    <row r="20" spans="1:8" x14ac:dyDescent="0.2">
      <c r="A20" s="318">
        <v>17</v>
      </c>
      <c r="G20" s="324">
        <f t="shared" si="0"/>
        <v>0</v>
      </c>
      <c r="H20" s="339">
        <f t="shared" si="1"/>
        <v>0</v>
      </c>
    </row>
    <row r="21" spans="1:8" x14ac:dyDescent="0.2">
      <c r="A21" s="318">
        <v>18</v>
      </c>
      <c r="G21" s="324">
        <f t="shared" si="0"/>
        <v>0</v>
      </c>
      <c r="H21" s="339">
        <f t="shared" si="1"/>
        <v>0</v>
      </c>
    </row>
    <row r="22" spans="1:8" x14ac:dyDescent="0.2">
      <c r="A22" s="318">
        <v>19</v>
      </c>
      <c r="G22" s="324">
        <f t="shared" si="0"/>
        <v>0</v>
      </c>
      <c r="H22" s="339">
        <f t="shared" si="1"/>
        <v>0</v>
      </c>
    </row>
    <row r="23" spans="1:8" x14ac:dyDescent="0.2">
      <c r="A23" s="318">
        <v>20</v>
      </c>
      <c r="G23" s="324">
        <f t="shared" si="0"/>
        <v>0</v>
      </c>
      <c r="H23" s="339">
        <f t="shared" si="1"/>
        <v>0</v>
      </c>
    </row>
    <row r="24" spans="1:8" x14ac:dyDescent="0.2">
      <c r="A24" s="318">
        <v>21</v>
      </c>
      <c r="G24" s="324">
        <f t="shared" si="0"/>
        <v>0</v>
      </c>
      <c r="H24" s="339">
        <f t="shared" si="1"/>
        <v>0</v>
      </c>
    </row>
    <row r="25" spans="1:8" x14ac:dyDescent="0.2">
      <c r="A25" s="318">
        <v>22</v>
      </c>
      <c r="G25" s="324">
        <f t="shared" si="0"/>
        <v>0</v>
      </c>
      <c r="H25" s="339">
        <f t="shared" si="1"/>
        <v>0</v>
      </c>
    </row>
    <row r="26" spans="1:8" x14ac:dyDescent="0.2">
      <c r="A26" s="318">
        <v>23</v>
      </c>
      <c r="G26" s="324">
        <f t="shared" si="0"/>
        <v>0</v>
      </c>
      <c r="H26" s="339">
        <f t="shared" si="1"/>
        <v>0</v>
      </c>
    </row>
    <row r="27" spans="1:8" x14ac:dyDescent="0.2">
      <c r="A27" s="318">
        <v>24</v>
      </c>
      <c r="G27" s="324">
        <f t="shared" si="0"/>
        <v>0</v>
      </c>
      <c r="H27" s="339">
        <f t="shared" si="1"/>
        <v>0</v>
      </c>
    </row>
    <row r="28" spans="1:8" x14ac:dyDescent="0.2">
      <c r="A28" s="318">
        <v>25</v>
      </c>
      <c r="G28" s="324">
        <f t="shared" si="0"/>
        <v>0</v>
      </c>
      <c r="H28" s="339">
        <f t="shared" si="1"/>
        <v>0</v>
      </c>
    </row>
    <row r="29" spans="1:8" x14ac:dyDescent="0.2">
      <c r="A29" s="318">
        <v>26</v>
      </c>
      <c r="G29" s="324">
        <f t="shared" si="0"/>
        <v>0</v>
      </c>
      <c r="H29" s="339">
        <f t="shared" si="1"/>
        <v>0</v>
      </c>
    </row>
  </sheetData>
  <mergeCells count="1">
    <mergeCell ref="A1:H1"/>
  </mergeCells>
  <pageMargins left="0.7" right="0.7" top="0.75" bottom="0.75" header="0.3" footer="0.3"/>
  <pageSetup scale="84" orientation="landscape" r:id="rId1"/>
  <colBreaks count="1" manualBreakCount="1">
    <brk id="8" max="28"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IQ175"/>
  <sheetViews>
    <sheetView view="pageBreakPreview" zoomScaleSheetLayoutView="100" zoomScalePageLayoutView="10" workbookViewId="0">
      <selection activeCell="A34" sqref="A34:XFD34"/>
    </sheetView>
  </sheetViews>
  <sheetFormatPr defaultColWidth="8.85546875" defaultRowHeight="16.5" x14ac:dyDescent="0.2"/>
  <cols>
    <col min="1" max="1" width="7" style="9" bestFit="1" customWidth="1"/>
    <col min="2" max="2" width="89.140625" style="58" bestFit="1" customWidth="1"/>
    <col min="3" max="3" width="7.140625" style="73" bestFit="1" customWidth="1"/>
    <col min="4" max="4" width="10" style="413" customWidth="1"/>
    <col min="5" max="5" width="14.28515625" style="335" customWidth="1"/>
    <col min="6" max="6" width="14.7109375" style="335" customWidth="1"/>
    <col min="7" max="7" width="32.7109375" style="11" bestFit="1" customWidth="1"/>
    <col min="8" max="16384" width="8.85546875" style="3"/>
  </cols>
  <sheetData>
    <row r="1" spans="1:7" s="63" customFormat="1" ht="31.5" customHeight="1" x14ac:dyDescent="0.2">
      <c r="A1" s="282" t="s">
        <v>305</v>
      </c>
      <c r="B1" s="283" t="s">
        <v>11</v>
      </c>
      <c r="C1" s="284" t="s">
        <v>12</v>
      </c>
      <c r="D1" s="409" t="s">
        <v>13</v>
      </c>
      <c r="E1" s="331" t="s">
        <v>23</v>
      </c>
      <c r="F1" s="342" t="s">
        <v>59</v>
      </c>
      <c r="G1" s="285" t="s">
        <v>33</v>
      </c>
    </row>
    <row r="2" spans="1:7" s="1" customFormat="1" x14ac:dyDescent="0.2">
      <c r="A2" s="286" t="s">
        <v>14</v>
      </c>
      <c r="B2" s="287" t="s">
        <v>15</v>
      </c>
      <c r="C2" s="69"/>
      <c r="D2" s="410"/>
      <c r="E2" s="332"/>
      <c r="F2" s="332"/>
      <c r="G2" s="293"/>
    </row>
    <row r="3" spans="1:7" s="1" customFormat="1" ht="16.5" customHeight="1" x14ac:dyDescent="0.2">
      <c r="A3" s="286"/>
      <c r="B3" s="541" t="s">
        <v>130</v>
      </c>
      <c r="C3" s="531" t="s">
        <v>131</v>
      </c>
      <c r="D3" s="531"/>
      <c r="E3" s="531"/>
      <c r="F3" s="343"/>
      <c r="G3" s="293"/>
    </row>
    <row r="4" spans="1:7" s="1" customFormat="1" ht="16.5" customHeight="1" x14ac:dyDescent="0.2">
      <c r="A4" s="286"/>
      <c r="B4" s="541"/>
      <c r="C4" s="531"/>
      <c r="D4" s="531"/>
      <c r="E4" s="531"/>
      <c r="F4" s="343"/>
      <c r="G4" s="293"/>
    </row>
    <row r="5" spans="1:7" s="1" customFormat="1" x14ac:dyDescent="0.2">
      <c r="A5" s="286">
        <v>1</v>
      </c>
      <c r="B5" s="53" t="s">
        <v>16</v>
      </c>
      <c r="C5" s="69"/>
      <c r="D5" s="410"/>
      <c r="E5" s="332"/>
      <c r="F5" s="332"/>
      <c r="G5" s="293"/>
    </row>
    <row r="6" spans="1:7" ht="132.75" customHeight="1" x14ac:dyDescent="0.2">
      <c r="A6" s="286">
        <v>1.1000000000000001</v>
      </c>
      <c r="B6" s="52" t="s">
        <v>67</v>
      </c>
      <c r="C6" s="70"/>
      <c r="D6" s="357"/>
      <c r="E6" s="333"/>
      <c r="F6" s="332"/>
      <c r="G6" s="293"/>
    </row>
    <row r="7" spans="1:7" x14ac:dyDescent="0.2">
      <c r="A7" s="286"/>
      <c r="B7" s="53" t="s">
        <v>68</v>
      </c>
      <c r="C7" s="70"/>
      <c r="D7" s="357"/>
      <c r="E7" s="333"/>
      <c r="F7" s="332"/>
      <c r="G7" s="293"/>
    </row>
    <row r="8" spans="1:7" ht="15.75" x14ac:dyDescent="0.2">
      <c r="A8" s="286" t="s">
        <v>28</v>
      </c>
      <c r="B8" s="52" t="s">
        <v>83</v>
      </c>
      <c r="C8" s="542" t="s">
        <v>421</v>
      </c>
      <c r="D8" s="543"/>
      <c r="E8" s="539"/>
      <c r="F8" s="539">
        <f>E8*D8</f>
        <v>0</v>
      </c>
      <c r="G8" s="540"/>
    </row>
    <row r="9" spans="1:7" ht="15.75" x14ac:dyDescent="0.2">
      <c r="A9" s="286" t="s">
        <v>29</v>
      </c>
      <c r="B9" s="52" t="s">
        <v>84</v>
      </c>
      <c r="C9" s="542"/>
      <c r="D9" s="543"/>
      <c r="E9" s="539"/>
      <c r="F9" s="539"/>
      <c r="G9" s="540"/>
    </row>
    <row r="10" spans="1:7" ht="15.75" x14ac:dyDescent="0.2">
      <c r="A10" s="286" t="s">
        <v>30</v>
      </c>
      <c r="B10" s="52" t="s">
        <v>85</v>
      </c>
      <c r="C10" s="542"/>
      <c r="D10" s="543"/>
      <c r="E10" s="539"/>
      <c r="F10" s="539"/>
      <c r="G10" s="540"/>
    </row>
    <row r="11" spans="1:7" ht="15.75" x14ac:dyDescent="0.2">
      <c r="A11" s="286" t="s">
        <v>31</v>
      </c>
      <c r="B11" s="52" t="s">
        <v>89</v>
      </c>
      <c r="C11" s="542"/>
      <c r="D11" s="543"/>
      <c r="E11" s="539"/>
      <c r="F11" s="539"/>
      <c r="G11" s="540"/>
    </row>
    <row r="12" spans="1:7" ht="15.75" x14ac:dyDescent="0.2">
      <c r="A12" s="286" t="s">
        <v>78</v>
      </c>
      <c r="B12" s="52" t="s">
        <v>88</v>
      </c>
      <c r="C12" s="542"/>
      <c r="D12" s="543"/>
      <c r="E12" s="539"/>
      <c r="F12" s="539"/>
      <c r="G12" s="540"/>
    </row>
    <row r="13" spans="1:7" ht="15.75" x14ac:dyDescent="0.2">
      <c r="A13" s="286" t="s">
        <v>79</v>
      </c>
      <c r="B13" s="52" t="s">
        <v>90</v>
      </c>
      <c r="C13" s="542"/>
      <c r="D13" s="543"/>
      <c r="E13" s="539"/>
      <c r="F13" s="539"/>
      <c r="G13" s="540"/>
    </row>
    <row r="14" spans="1:7" ht="15.75" x14ac:dyDescent="0.2">
      <c r="A14" s="286" t="s">
        <v>80</v>
      </c>
      <c r="B14" s="52" t="s">
        <v>18</v>
      </c>
      <c r="C14" s="542"/>
      <c r="D14" s="543"/>
      <c r="E14" s="539"/>
      <c r="F14" s="539"/>
      <c r="G14" s="540"/>
    </row>
    <row r="15" spans="1:7" ht="15.75" x14ac:dyDescent="0.2">
      <c r="A15" s="286" t="s">
        <v>81</v>
      </c>
      <c r="B15" s="52" t="s">
        <v>86</v>
      </c>
      <c r="C15" s="542"/>
      <c r="D15" s="543"/>
      <c r="E15" s="539"/>
      <c r="F15" s="539"/>
      <c r="G15" s="540"/>
    </row>
    <row r="16" spans="1:7" ht="15.75" x14ac:dyDescent="0.2">
      <c r="A16" s="286" t="s">
        <v>82</v>
      </c>
      <c r="B16" s="52" t="s">
        <v>136</v>
      </c>
      <c r="C16" s="542"/>
      <c r="D16" s="543"/>
      <c r="E16" s="539"/>
      <c r="F16" s="539"/>
      <c r="G16" s="540"/>
    </row>
    <row r="17" spans="1:10" x14ac:dyDescent="0.2">
      <c r="A17" s="80">
        <v>2</v>
      </c>
      <c r="B17" s="64" t="s">
        <v>308</v>
      </c>
      <c r="C17" s="70"/>
      <c r="D17" s="410"/>
      <c r="E17" s="334"/>
      <c r="F17" s="344">
        <f t="shared" ref="F17:F49" si="0">E17*D17</f>
        <v>0</v>
      </c>
      <c r="G17" s="293"/>
    </row>
    <row r="18" spans="1:10" s="1" customFormat="1" ht="129.75" customHeight="1" x14ac:dyDescent="0.2">
      <c r="A18" s="286"/>
      <c r="B18" s="52" t="s">
        <v>106</v>
      </c>
      <c r="C18" s="70" t="s">
        <v>27</v>
      </c>
      <c r="D18" s="357">
        <v>1000</v>
      </c>
      <c r="E18" s="334"/>
      <c r="F18" s="344">
        <f t="shared" si="0"/>
        <v>0</v>
      </c>
      <c r="G18" s="293" t="s">
        <v>422</v>
      </c>
    </row>
    <row r="19" spans="1:10" s="1" customFormat="1" x14ac:dyDescent="0.2">
      <c r="A19" s="286">
        <v>2.1</v>
      </c>
      <c r="B19" s="53" t="s">
        <v>311</v>
      </c>
      <c r="C19" s="69"/>
      <c r="D19" s="410"/>
      <c r="E19" s="334"/>
      <c r="F19" s="344">
        <f t="shared" si="0"/>
        <v>0</v>
      </c>
      <c r="G19" s="293"/>
    </row>
    <row r="20" spans="1:10" ht="100.5" customHeight="1" x14ac:dyDescent="0.2">
      <c r="A20" s="286"/>
      <c r="B20" s="52" t="s">
        <v>107</v>
      </c>
      <c r="C20" s="70" t="s">
        <v>40</v>
      </c>
      <c r="D20" s="357">
        <v>478</v>
      </c>
      <c r="E20" s="334"/>
      <c r="F20" s="344">
        <f t="shared" si="0"/>
        <v>0</v>
      </c>
      <c r="G20" s="289" t="s">
        <v>423</v>
      </c>
    </row>
    <row r="21" spans="1:10" x14ac:dyDescent="0.2">
      <c r="A21" s="286">
        <v>2.2000000000000002</v>
      </c>
      <c r="B21" s="53" t="s">
        <v>98</v>
      </c>
      <c r="C21" s="69"/>
      <c r="D21" s="410"/>
      <c r="E21" s="334"/>
      <c r="F21" s="344">
        <f t="shared" si="0"/>
        <v>0</v>
      </c>
      <c r="G21" s="293"/>
    </row>
    <row r="22" spans="1:10" ht="84.75" customHeight="1" x14ac:dyDescent="0.2">
      <c r="A22" s="80"/>
      <c r="B22" s="52" t="s">
        <v>112</v>
      </c>
      <c r="C22" s="70" t="s">
        <v>40</v>
      </c>
      <c r="D22" s="357">
        <v>25</v>
      </c>
      <c r="E22" s="334"/>
      <c r="F22" s="344">
        <f t="shared" si="0"/>
        <v>0</v>
      </c>
      <c r="G22" s="289" t="s">
        <v>137</v>
      </c>
    </row>
    <row r="23" spans="1:10" s="1" customFormat="1" x14ac:dyDescent="0.2">
      <c r="A23" s="80">
        <v>2.2999999999999998</v>
      </c>
      <c r="B23" s="53" t="s">
        <v>99</v>
      </c>
      <c r="C23" s="70"/>
      <c r="D23" s="357"/>
      <c r="E23" s="334"/>
      <c r="F23" s="344">
        <f t="shared" si="0"/>
        <v>0</v>
      </c>
      <c r="G23" s="293"/>
    </row>
    <row r="24" spans="1:10" ht="81" customHeight="1" x14ac:dyDescent="0.2">
      <c r="A24" s="80"/>
      <c r="B24" s="52" t="s">
        <v>113</v>
      </c>
      <c r="C24" s="70" t="s">
        <v>40</v>
      </c>
      <c r="D24" s="357">
        <v>10</v>
      </c>
      <c r="E24" s="334"/>
      <c r="F24" s="344">
        <f t="shared" si="0"/>
        <v>0</v>
      </c>
      <c r="G24" s="289"/>
    </row>
    <row r="25" spans="1:10" s="20" customFormat="1" x14ac:dyDescent="0.2">
      <c r="A25" s="80">
        <v>3</v>
      </c>
      <c r="B25" s="53" t="s">
        <v>315</v>
      </c>
      <c r="C25" s="69"/>
      <c r="D25" s="410"/>
      <c r="E25" s="334"/>
      <c r="F25" s="344">
        <f t="shared" si="0"/>
        <v>0</v>
      </c>
      <c r="G25" s="294"/>
    </row>
    <row r="26" spans="1:10" ht="104.25" customHeight="1" x14ac:dyDescent="0.2">
      <c r="A26" s="80">
        <v>3.1</v>
      </c>
      <c r="B26" s="52" t="s">
        <v>118</v>
      </c>
      <c r="C26" s="70" t="s">
        <v>40</v>
      </c>
      <c r="D26" s="357">
        <v>40</v>
      </c>
      <c r="E26" s="334"/>
      <c r="F26" s="344">
        <f t="shared" si="0"/>
        <v>0</v>
      </c>
      <c r="G26" s="289"/>
      <c r="I26" s="340">
        <f>E26/12</f>
        <v>0</v>
      </c>
      <c r="J26" s="340">
        <f>I26*3</f>
        <v>0</v>
      </c>
    </row>
    <row r="27" spans="1:10" s="1" customFormat="1" x14ac:dyDescent="0.2">
      <c r="A27" s="80">
        <v>4</v>
      </c>
      <c r="B27" s="53" t="s">
        <v>69</v>
      </c>
      <c r="C27" s="70"/>
      <c r="D27" s="357"/>
      <c r="E27" s="334"/>
      <c r="F27" s="344">
        <f t="shared" si="0"/>
        <v>0</v>
      </c>
      <c r="G27" s="293"/>
    </row>
    <row r="28" spans="1:10" ht="68.25" customHeight="1" x14ac:dyDescent="0.2">
      <c r="A28" s="80"/>
      <c r="B28" s="52" t="s">
        <v>119</v>
      </c>
      <c r="C28" s="70"/>
      <c r="D28" s="357"/>
      <c r="E28" s="334"/>
      <c r="F28" s="344">
        <f t="shared" si="0"/>
        <v>0</v>
      </c>
      <c r="G28" s="293"/>
    </row>
    <row r="29" spans="1:10" s="1" customFormat="1" x14ac:dyDescent="0.2">
      <c r="A29" s="80">
        <v>4.0999999999999996</v>
      </c>
      <c r="B29" s="52" t="s">
        <v>70</v>
      </c>
      <c r="C29" s="70" t="s">
        <v>40</v>
      </c>
      <c r="D29" s="357">
        <v>204</v>
      </c>
      <c r="E29" s="334"/>
      <c r="F29" s="344">
        <f t="shared" si="0"/>
        <v>0</v>
      </c>
      <c r="G29" s="293"/>
    </row>
    <row r="30" spans="1:10" s="1" customFormat="1" x14ac:dyDescent="0.2">
      <c r="A30" s="317">
        <v>4.2</v>
      </c>
      <c r="B30" s="52" t="s">
        <v>71</v>
      </c>
      <c r="C30" s="70" t="s">
        <v>40</v>
      </c>
      <c r="D30" s="357">
        <v>99</v>
      </c>
      <c r="E30" s="334"/>
      <c r="F30" s="344">
        <f t="shared" si="0"/>
        <v>0</v>
      </c>
      <c r="G30" s="289"/>
    </row>
    <row r="31" spans="1:10" s="1" customFormat="1" x14ac:dyDescent="0.2">
      <c r="A31" s="80">
        <v>5</v>
      </c>
      <c r="B31" s="53" t="s">
        <v>319</v>
      </c>
      <c r="C31" s="70"/>
      <c r="D31" s="357"/>
      <c r="E31" s="334"/>
      <c r="F31" s="344">
        <f t="shared" si="0"/>
        <v>0</v>
      </c>
      <c r="G31" s="293"/>
    </row>
    <row r="32" spans="1:10" s="1" customFormat="1" ht="63" x14ac:dyDescent="0.2">
      <c r="A32" s="80">
        <v>5.0999999999999996</v>
      </c>
      <c r="B32" s="52" t="s">
        <v>354</v>
      </c>
      <c r="C32" s="70" t="s">
        <v>21</v>
      </c>
      <c r="D32" s="357">
        <v>2150</v>
      </c>
      <c r="E32" s="334"/>
      <c r="F32" s="344">
        <f>E32*D32</f>
        <v>0</v>
      </c>
      <c r="G32" s="293"/>
    </row>
    <row r="33" spans="1:8" s="1" customFormat="1" x14ac:dyDescent="0.2">
      <c r="A33" s="286">
        <v>6</v>
      </c>
      <c r="B33" s="53" t="s">
        <v>91</v>
      </c>
      <c r="C33" s="69"/>
      <c r="D33" s="410"/>
      <c r="E33" s="334"/>
      <c r="F33" s="344">
        <f t="shared" si="0"/>
        <v>0</v>
      </c>
      <c r="G33" s="293"/>
    </row>
    <row r="34" spans="1:8" s="597" customFormat="1" ht="47.25" customHeight="1" x14ac:dyDescent="0.2">
      <c r="A34" s="602">
        <v>6.1</v>
      </c>
      <c r="B34" s="62" t="s">
        <v>92</v>
      </c>
      <c r="C34" s="71" t="s">
        <v>424</v>
      </c>
      <c r="D34" s="411">
        <v>675</v>
      </c>
      <c r="E34" s="594"/>
      <c r="F34" s="595">
        <f t="shared" si="0"/>
        <v>0</v>
      </c>
      <c r="G34" s="295"/>
    </row>
    <row r="35" spans="1:8" ht="47.25" x14ac:dyDescent="0.2">
      <c r="A35" s="286">
        <v>6.2</v>
      </c>
      <c r="B35" s="52" t="s">
        <v>100</v>
      </c>
      <c r="C35" s="70" t="s">
        <v>21</v>
      </c>
      <c r="D35" s="357">
        <v>100</v>
      </c>
      <c r="E35" s="334"/>
      <c r="F35" s="344">
        <f t="shared" si="0"/>
        <v>0</v>
      </c>
      <c r="G35" s="293" t="s">
        <v>425</v>
      </c>
      <c r="H35" s="3">
        <f>2000*0.33</f>
        <v>660</v>
      </c>
    </row>
    <row r="36" spans="1:8" x14ac:dyDescent="0.2">
      <c r="A36" s="317">
        <v>7</v>
      </c>
      <c r="B36" s="53" t="s">
        <v>379</v>
      </c>
      <c r="C36" s="346"/>
      <c r="D36" s="357">
        <v>0</v>
      </c>
      <c r="E36" s="334"/>
      <c r="F36" s="344"/>
      <c r="G36" s="293"/>
    </row>
    <row r="37" spans="1:8" ht="47.25" x14ac:dyDescent="0.2">
      <c r="A37" s="286"/>
      <c r="B37" s="52" t="s">
        <v>380</v>
      </c>
      <c r="C37" s="346" t="s">
        <v>5</v>
      </c>
      <c r="D37" s="357">
        <v>5</v>
      </c>
      <c r="E37" s="334"/>
      <c r="F37" s="344">
        <f t="shared" si="0"/>
        <v>0</v>
      </c>
      <c r="G37" s="293"/>
    </row>
    <row r="38" spans="1:8" x14ac:dyDescent="0.2">
      <c r="A38" s="317">
        <v>7</v>
      </c>
      <c r="B38" s="53" t="s">
        <v>72</v>
      </c>
      <c r="C38" s="70"/>
      <c r="D38" s="357"/>
      <c r="E38" s="334"/>
      <c r="F38" s="344">
        <f t="shared" si="0"/>
        <v>0</v>
      </c>
      <c r="G38" s="293"/>
    </row>
    <row r="39" spans="1:8" ht="84" customHeight="1" x14ac:dyDescent="0.2">
      <c r="A39" s="80"/>
      <c r="B39" s="273" t="s">
        <v>413</v>
      </c>
      <c r="C39" s="70" t="s">
        <v>21</v>
      </c>
      <c r="D39" s="357">
        <v>1800</v>
      </c>
      <c r="E39" s="334"/>
      <c r="F39" s="344">
        <f t="shared" si="0"/>
        <v>0</v>
      </c>
      <c r="G39" s="293"/>
    </row>
    <row r="40" spans="1:8" x14ac:dyDescent="0.2">
      <c r="A40" s="80" t="s">
        <v>28</v>
      </c>
      <c r="B40" s="53" t="s">
        <v>53</v>
      </c>
      <c r="C40" s="69"/>
      <c r="D40" s="357"/>
      <c r="E40" s="334"/>
      <c r="F40" s="344">
        <f t="shared" si="0"/>
        <v>0</v>
      </c>
      <c r="G40" s="293"/>
    </row>
    <row r="41" spans="1:8" ht="67.5" customHeight="1" x14ac:dyDescent="0.2">
      <c r="A41" s="80"/>
      <c r="B41" s="52" t="s">
        <v>108</v>
      </c>
      <c r="C41" s="70" t="s">
        <v>5</v>
      </c>
      <c r="D41" s="357">
        <v>287</v>
      </c>
      <c r="E41" s="334"/>
      <c r="F41" s="344">
        <f t="shared" si="0"/>
        <v>0</v>
      </c>
      <c r="G41" s="293"/>
    </row>
    <row r="42" spans="1:8" x14ac:dyDescent="0.2">
      <c r="A42" s="80">
        <v>8</v>
      </c>
      <c r="B42" s="53" t="s">
        <v>355</v>
      </c>
      <c r="C42" s="70"/>
      <c r="D42" s="357"/>
      <c r="E42" s="334"/>
      <c r="F42" s="344">
        <f t="shared" si="0"/>
        <v>0</v>
      </c>
      <c r="G42" s="293"/>
    </row>
    <row r="43" spans="1:8" ht="78.75" x14ac:dyDescent="0.2">
      <c r="A43" s="80"/>
      <c r="B43" s="56" t="s">
        <v>356</v>
      </c>
      <c r="C43" s="70" t="s">
        <v>21</v>
      </c>
      <c r="D43" s="357">
        <v>650</v>
      </c>
      <c r="E43" s="334"/>
      <c r="F43" s="344">
        <f t="shared" si="0"/>
        <v>0</v>
      </c>
      <c r="G43" s="293"/>
    </row>
    <row r="44" spans="1:8" x14ac:dyDescent="0.2">
      <c r="A44" s="80">
        <v>9</v>
      </c>
      <c r="B44" s="53" t="s">
        <v>359</v>
      </c>
      <c r="C44" s="70"/>
      <c r="D44" s="357"/>
      <c r="E44" s="334"/>
      <c r="F44" s="344">
        <f t="shared" si="0"/>
        <v>0</v>
      </c>
      <c r="G44" s="293"/>
    </row>
    <row r="45" spans="1:8" ht="81.75" customHeight="1" x14ac:dyDescent="0.2">
      <c r="A45" s="80"/>
      <c r="B45" s="52" t="s">
        <v>342</v>
      </c>
      <c r="C45" s="70"/>
      <c r="D45" s="357"/>
      <c r="E45" s="334"/>
      <c r="F45" s="344">
        <f t="shared" si="0"/>
        <v>0</v>
      </c>
      <c r="G45" s="293"/>
    </row>
    <row r="46" spans="1:8" x14ac:dyDescent="0.2">
      <c r="A46" s="80">
        <v>9.1</v>
      </c>
      <c r="B46" s="52" t="s">
        <v>357</v>
      </c>
      <c r="C46" s="70" t="s">
        <v>21</v>
      </c>
      <c r="D46" s="357">
        <v>10</v>
      </c>
      <c r="E46" s="334"/>
      <c r="F46" s="344">
        <f t="shared" si="0"/>
        <v>0</v>
      </c>
      <c r="G46" s="293"/>
    </row>
    <row r="47" spans="1:8" s="1" customFormat="1" x14ac:dyDescent="0.2">
      <c r="A47" s="317">
        <v>9.1999999999999993</v>
      </c>
      <c r="B47" s="52" t="s">
        <v>358</v>
      </c>
      <c r="C47" s="70" t="s">
        <v>21</v>
      </c>
      <c r="D47" s="357">
        <v>10</v>
      </c>
      <c r="E47" s="334"/>
      <c r="F47" s="344">
        <f t="shared" si="0"/>
        <v>0</v>
      </c>
      <c r="G47" s="293"/>
    </row>
    <row r="48" spans="1:8" ht="18.75" customHeight="1" x14ac:dyDescent="0.2">
      <c r="A48" s="80">
        <v>10</v>
      </c>
      <c r="B48" s="53" t="s">
        <v>26</v>
      </c>
      <c r="C48" s="70"/>
      <c r="D48" s="357"/>
      <c r="E48" s="334"/>
      <c r="F48" s="344">
        <f t="shared" si="0"/>
        <v>0</v>
      </c>
      <c r="G48" s="293"/>
    </row>
    <row r="49" spans="1:7" ht="80.25" customHeight="1" x14ac:dyDescent="0.2">
      <c r="A49" s="80">
        <v>10.1</v>
      </c>
      <c r="B49" s="52" t="s">
        <v>343</v>
      </c>
      <c r="C49" s="70" t="s">
        <v>21</v>
      </c>
      <c r="D49" s="357">
        <v>50</v>
      </c>
      <c r="E49" s="334"/>
      <c r="F49" s="344">
        <f t="shared" si="0"/>
        <v>0</v>
      </c>
      <c r="G49" s="293"/>
    </row>
    <row r="50" spans="1:7" ht="21" customHeight="1" x14ac:dyDescent="0.2">
      <c r="A50" s="317">
        <v>10.199999999999999</v>
      </c>
      <c r="B50" s="52" t="s">
        <v>360</v>
      </c>
      <c r="C50" s="70" t="s">
        <v>21</v>
      </c>
      <c r="D50" s="357">
        <v>30</v>
      </c>
      <c r="E50" s="334"/>
      <c r="F50" s="344">
        <f t="shared" ref="F50:F86" si="1">E50*D50</f>
        <v>0</v>
      </c>
      <c r="G50" s="293"/>
    </row>
    <row r="51" spans="1:7" s="1" customFormat="1" x14ac:dyDescent="0.2">
      <c r="A51" s="288">
        <v>11</v>
      </c>
      <c r="B51" s="61" t="s">
        <v>365</v>
      </c>
      <c r="C51" s="71"/>
      <c r="D51" s="411"/>
      <c r="E51" s="334"/>
      <c r="F51" s="344">
        <f t="shared" si="1"/>
        <v>0</v>
      </c>
      <c r="G51" s="295"/>
    </row>
    <row r="52" spans="1:7" ht="66.75" customHeight="1" x14ac:dyDescent="0.2">
      <c r="A52" s="288"/>
      <c r="B52" s="62" t="s">
        <v>345</v>
      </c>
      <c r="C52" s="71" t="s">
        <v>21</v>
      </c>
      <c r="D52" s="411">
        <v>800</v>
      </c>
      <c r="E52" s="334"/>
      <c r="F52" s="344">
        <f t="shared" si="1"/>
        <v>0</v>
      </c>
      <c r="G52" s="295"/>
    </row>
    <row r="53" spans="1:7" ht="15.75" customHeight="1" x14ac:dyDescent="0.2">
      <c r="A53" s="80">
        <v>12</v>
      </c>
      <c r="B53" s="53" t="s">
        <v>364</v>
      </c>
      <c r="C53" s="70"/>
      <c r="D53" s="357"/>
      <c r="E53" s="334"/>
      <c r="F53" s="344">
        <f t="shared" si="1"/>
        <v>0</v>
      </c>
      <c r="G53" s="293"/>
    </row>
    <row r="54" spans="1:7" ht="94.5" customHeight="1" x14ac:dyDescent="0.2">
      <c r="A54" s="80">
        <v>12.1</v>
      </c>
      <c r="B54" s="52" t="s">
        <v>361</v>
      </c>
      <c r="C54" s="70" t="s">
        <v>21</v>
      </c>
      <c r="D54" s="357">
        <v>3500</v>
      </c>
      <c r="E54" s="334"/>
      <c r="F54" s="344">
        <f t="shared" si="1"/>
        <v>0</v>
      </c>
      <c r="G54" s="293"/>
    </row>
    <row r="55" spans="1:7" s="1" customFormat="1" ht="96.75" customHeight="1" x14ac:dyDescent="0.2">
      <c r="A55" s="80">
        <v>12.2</v>
      </c>
      <c r="B55" s="52" t="s">
        <v>362</v>
      </c>
      <c r="C55" s="70" t="s">
        <v>21</v>
      </c>
      <c r="D55" s="357">
        <v>600</v>
      </c>
      <c r="E55" s="334"/>
      <c r="F55" s="344">
        <f t="shared" si="1"/>
        <v>0</v>
      </c>
      <c r="G55" s="293"/>
    </row>
    <row r="56" spans="1:7" s="1" customFormat="1" ht="30.75" customHeight="1" x14ac:dyDescent="0.2">
      <c r="A56" s="80">
        <v>12.3</v>
      </c>
      <c r="B56" s="52" t="s">
        <v>363</v>
      </c>
      <c r="C56" s="70" t="s">
        <v>21</v>
      </c>
      <c r="D56" s="357">
        <v>350</v>
      </c>
      <c r="E56" s="334"/>
      <c r="F56" s="344">
        <f t="shared" si="1"/>
        <v>0</v>
      </c>
      <c r="G56" s="293"/>
    </row>
    <row r="57" spans="1:7" s="597" customFormat="1" x14ac:dyDescent="0.2">
      <c r="A57" s="288">
        <v>13</v>
      </c>
      <c r="B57" s="61" t="s">
        <v>366</v>
      </c>
      <c r="C57" s="71"/>
      <c r="D57" s="411"/>
      <c r="E57" s="594"/>
      <c r="F57" s="595">
        <f t="shared" si="1"/>
        <v>0</v>
      </c>
      <c r="G57" s="295"/>
    </row>
    <row r="58" spans="1:7" s="1" customFormat="1" ht="65.25" customHeight="1" x14ac:dyDescent="0.2">
      <c r="A58" s="80"/>
      <c r="B58" s="52" t="s">
        <v>143</v>
      </c>
      <c r="C58" s="70" t="s">
        <v>21</v>
      </c>
      <c r="D58" s="357"/>
      <c r="E58" s="334"/>
      <c r="F58" s="344">
        <f t="shared" si="1"/>
        <v>0</v>
      </c>
      <c r="G58" s="293"/>
    </row>
    <row r="59" spans="1:7" s="353" customFormat="1" x14ac:dyDescent="0.2">
      <c r="A59" s="347">
        <v>14</v>
      </c>
      <c r="B59" s="348" t="s">
        <v>133</v>
      </c>
      <c r="C59" s="349"/>
      <c r="D59" s="412"/>
      <c r="E59" s="350"/>
      <c r="F59" s="351">
        <f t="shared" si="1"/>
        <v>0</v>
      </c>
      <c r="G59" s="352"/>
    </row>
    <row r="60" spans="1:7" s="355" customFormat="1" x14ac:dyDescent="0.2">
      <c r="A60" s="317">
        <v>14.1</v>
      </c>
      <c r="B60" s="354" t="s">
        <v>367</v>
      </c>
      <c r="C60" s="72"/>
      <c r="D60" s="357"/>
      <c r="E60" s="334"/>
      <c r="F60" s="344"/>
      <c r="G60" s="293"/>
    </row>
    <row r="61" spans="1:7" s="355" customFormat="1" ht="110.25" x14ac:dyDescent="0.2">
      <c r="A61" s="317"/>
      <c r="B61" s="356" t="s">
        <v>368</v>
      </c>
      <c r="C61" s="72" t="s">
        <v>5</v>
      </c>
      <c r="D61" s="357">
        <v>14</v>
      </c>
      <c r="E61" s="334"/>
      <c r="F61" s="344">
        <f>D61*E61</f>
        <v>0</v>
      </c>
      <c r="G61" s="293"/>
    </row>
    <row r="62" spans="1:7" s="355" customFormat="1" x14ac:dyDescent="0.2">
      <c r="A62" s="317">
        <v>14.2</v>
      </c>
      <c r="B62" s="53" t="s">
        <v>93</v>
      </c>
      <c r="C62" s="70"/>
      <c r="D62" s="357"/>
      <c r="E62" s="334"/>
      <c r="F62" s="344">
        <f>E62*D62</f>
        <v>0</v>
      </c>
      <c r="G62" s="293"/>
    </row>
    <row r="63" spans="1:7" s="355" customFormat="1" ht="63" x14ac:dyDescent="0.2">
      <c r="A63" s="317"/>
      <c r="B63" s="52" t="s">
        <v>369</v>
      </c>
      <c r="C63" s="70" t="s">
        <v>21</v>
      </c>
      <c r="D63" s="357">
        <v>40</v>
      </c>
      <c r="E63" s="334"/>
      <c r="F63" s="344">
        <f>E63*D63</f>
        <v>0</v>
      </c>
      <c r="G63" s="293"/>
    </row>
    <row r="64" spans="1:7" s="5" customFormat="1" x14ac:dyDescent="0.2">
      <c r="A64" s="288">
        <v>14.1</v>
      </c>
      <c r="B64" s="61" t="s">
        <v>134</v>
      </c>
      <c r="C64" s="72"/>
      <c r="D64" s="357"/>
      <c r="E64" s="334"/>
      <c r="F64" s="344">
        <f t="shared" si="1"/>
        <v>0</v>
      </c>
      <c r="G64" s="293"/>
    </row>
    <row r="65" spans="1:8" s="5" customFormat="1" ht="110.25" x14ac:dyDescent="0.2">
      <c r="A65" s="288"/>
      <c r="B65" s="62" t="s">
        <v>135</v>
      </c>
      <c r="C65" s="72"/>
      <c r="D65" s="357"/>
      <c r="E65" s="334"/>
      <c r="F65" s="344"/>
      <c r="G65" s="293"/>
    </row>
    <row r="66" spans="1:8" s="5" customFormat="1" ht="67.5" customHeight="1" x14ac:dyDescent="0.2">
      <c r="A66" s="288" t="s">
        <v>28</v>
      </c>
      <c r="B66" s="62" t="s">
        <v>138</v>
      </c>
      <c r="C66" s="72" t="s">
        <v>94</v>
      </c>
      <c r="D66" s="357">
        <v>0</v>
      </c>
      <c r="E66" s="334"/>
      <c r="F66" s="344">
        <f t="shared" si="1"/>
        <v>0</v>
      </c>
      <c r="G66" s="293"/>
      <c r="H66" s="5">
        <f>171.5-21</f>
        <v>150.5</v>
      </c>
    </row>
    <row r="67" spans="1:8" s="596" customFormat="1" ht="70.5" customHeight="1" x14ac:dyDescent="0.2">
      <c r="A67" s="288" t="s">
        <v>29</v>
      </c>
      <c r="B67" s="62" t="s">
        <v>139</v>
      </c>
      <c r="C67" s="593" t="s">
        <v>94</v>
      </c>
      <c r="D67" s="411">
        <v>151</v>
      </c>
      <c r="E67" s="594"/>
      <c r="F67" s="595">
        <f t="shared" si="1"/>
        <v>0</v>
      </c>
      <c r="G67" s="295"/>
    </row>
    <row r="68" spans="1:8" s="5" customFormat="1" x14ac:dyDescent="0.2">
      <c r="A68" s="80"/>
      <c r="B68" s="53" t="s">
        <v>371</v>
      </c>
      <c r="C68" s="345"/>
      <c r="D68" s="410"/>
      <c r="E68" s="334"/>
      <c r="F68" s="344"/>
      <c r="G68" s="289"/>
    </row>
    <row r="69" spans="1:8" s="5" customFormat="1" x14ac:dyDescent="0.2">
      <c r="A69" s="80">
        <v>15</v>
      </c>
      <c r="B69" s="53" t="s">
        <v>372</v>
      </c>
      <c r="C69" s="70"/>
      <c r="D69" s="410"/>
      <c r="E69" s="334"/>
      <c r="F69" s="344">
        <f t="shared" si="1"/>
        <v>0</v>
      </c>
      <c r="G69" s="289"/>
    </row>
    <row r="70" spans="1:8" s="5" customFormat="1" ht="99" customHeight="1" x14ac:dyDescent="0.2">
      <c r="A70" s="80"/>
      <c r="B70" s="52" t="s">
        <v>370</v>
      </c>
      <c r="C70" s="70" t="s">
        <v>21</v>
      </c>
      <c r="D70" s="357">
        <v>180</v>
      </c>
      <c r="E70" s="334"/>
      <c r="F70" s="344">
        <f>D70*E70</f>
        <v>0</v>
      </c>
      <c r="G70" s="296"/>
    </row>
    <row r="71" spans="1:8" s="5" customFormat="1" ht="49.5" customHeight="1" x14ac:dyDescent="0.2">
      <c r="A71" s="80">
        <v>15.1</v>
      </c>
      <c r="B71" s="52" t="s">
        <v>114</v>
      </c>
      <c r="C71" s="70" t="s">
        <v>21</v>
      </c>
      <c r="D71" s="357">
        <v>12.5</v>
      </c>
      <c r="E71" s="334"/>
      <c r="F71" s="344">
        <f t="shared" si="1"/>
        <v>0</v>
      </c>
      <c r="G71" s="293"/>
    </row>
    <row r="72" spans="1:8" s="5" customFormat="1" ht="37.5" customHeight="1" x14ac:dyDescent="0.2">
      <c r="A72" s="80">
        <v>15.2</v>
      </c>
      <c r="B72" s="52" t="s">
        <v>115</v>
      </c>
      <c r="C72" s="70" t="s">
        <v>5</v>
      </c>
      <c r="D72" s="357">
        <v>5</v>
      </c>
      <c r="E72" s="334"/>
      <c r="F72" s="344">
        <f t="shared" si="1"/>
        <v>0</v>
      </c>
      <c r="G72" s="293"/>
    </row>
    <row r="73" spans="1:8" s="596" customFormat="1" x14ac:dyDescent="0.2">
      <c r="A73" s="288">
        <v>16</v>
      </c>
      <c r="B73" s="598" t="s">
        <v>95</v>
      </c>
      <c r="C73" s="71"/>
      <c r="D73" s="411"/>
      <c r="E73" s="594"/>
      <c r="F73" s="595">
        <f t="shared" si="1"/>
        <v>0</v>
      </c>
      <c r="G73" s="295"/>
    </row>
    <row r="74" spans="1:8" s="5" customFormat="1" ht="79.5" customHeight="1" x14ac:dyDescent="0.2">
      <c r="A74" s="80"/>
      <c r="B74" s="52" t="s">
        <v>121</v>
      </c>
      <c r="C74" s="70" t="s">
        <v>21</v>
      </c>
      <c r="D74" s="357">
        <v>0</v>
      </c>
      <c r="E74" s="334"/>
      <c r="F74" s="344">
        <f t="shared" si="1"/>
        <v>0</v>
      </c>
      <c r="G74" s="293"/>
    </row>
    <row r="75" spans="1:8" s="596" customFormat="1" x14ac:dyDescent="0.2">
      <c r="A75" s="288">
        <v>17</v>
      </c>
      <c r="B75" s="61" t="s">
        <v>96</v>
      </c>
      <c r="C75" s="71"/>
      <c r="D75" s="411"/>
      <c r="E75" s="594"/>
      <c r="F75" s="595">
        <f t="shared" si="1"/>
        <v>0</v>
      </c>
      <c r="G75" s="295"/>
    </row>
    <row r="76" spans="1:8" s="5" customFormat="1" ht="97.5" customHeight="1" x14ac:dyDescent="0.2">
      <c r="A76" s="80"/>
      <c r="B76" s="52" t="s">
        <v>120</v>
      </c>
      <c r="C76" s="70" t="s">
        <v>21</v>
      </c>
      <c r="D76" s="357">
        <v>0</v>
      </c>
      <c r="E76" s="334"/>
      <c r="F76" s="344">
        <f t="shared" si="1"/>
        <v>0</v>
      </c>
      <c r="G76" s="293"/>
    </row>
    <row r="77" spans="1:8" s="599" customFormat="1" x14ac:dyDescent="0.2">
      <c r="A77" s="288">
        <v>18</v>
      </c>
      <c r="B77" s="61" t="s">
        <v>73</v>
      </c>
      <c r="C77" s="71"/>
      <c r="D77" s="411"/>
      <c r="E77" s="594"/>
      <c r="F77" s="595">
        <f t="shared" si="1"/>
        <v>0</v>
      </c>
      <c r="G77" s="295"/>
    </row>
    <row r="78" spans="1:8" ht="81" customHeight="1" x14ac:dyDescent="0.2">
      <c r="A78" s="80"/>
      <c r="B78" s="52" t="s">
        <v>101</v>
      </c>
      <c r="C78" s="70" t="s">
        <v>21</v>
      </c>
      <c r="D78" s="357">
        <v>120</v>
      </c>
      <c r="E78" s="334"/>
      <c r="F78" s="344">
        <f t="shared" si="1"/>
        <v>0</v>
      </c>
      <c r="G78" s="293"/>
    </row>
    <row r="79" spans="1:8" x14ac:dyDescent="0.2">
      <c r="A79" s="80">
        <v>20</v>
      </c>
      <c r="B79" s="53" t="s">
        <v>32</v>
      </c>
      <c r="C79" s="70"/>
      <c r="D79" s="357"/>
      <c r="E79" s="334"/>
      <c r="F79" s="344">
        <f t="shared" si="1"/>
        <v>0</v>
      </c>
      <c r="G79" s="293"/>
    </row>
    <row r="80" spans="1:8" ht="87" customHeight="1" x14ac:dyDescent="0.2">
      <c r="A80" s="80"/>
      <c r="B80" s="52" t="s">
        <v>373</v>
      </c>
      <c r="C80" s="70" t="s">
        <v>5</v>
      </c>
      <c r="D80" s="357">
        <v>5</v>
      </c>
      <c r="E80" s="334"/>
      <c r="F80" s="344">
        <f t="shared" si="1"/>
        <v>0</v>
      </c>
      <c r="G80" s="293"/>
    </row>
    <row r="81" spans="1:7" x14ac:dyDescent="0.2">
      <c r="A81" s="290">
        <v>21</v>
      </c>
      <c r="B81" s="53" t="s">
        <v>24</v>
      </c>
      <c r="C81" s="70"/>
      <c r="D81" s="357"/>
      <c r="E81" s="334"/>
      <c r="F81" s="344">
        <f t="shared" si="1"/>
        <v>0</v>
      </c>
      <c r="G81" s="293"/>
    </row>
    <row r="82" spans="1:7" s="1" customFormat="1" ht="99.75" customHeight="1" x14ac:dyDescent="0.2">
      <c r="A82" s="80"/>
      <c r="B82" s="52" t="s">
        <v>374</v>
      </c>
      <c r="C82" s="70" t="s">
        <v>21</v>
      </c>
      <c r="D82" s="357">
        <v>96</v>
      </c>
      <c r="E82" s="334"/>
      <c r="F82" s="344">
        <f t="shared" si="1"/>
        <v>0</v>
      </c>
      <c r="G82" s="293"/>
    </row>
    <row r="83" spans="1:7" s="597" customFormat="1" x14ac:dyDescent="0.2">
      <c r="A83" s="288"/>
      <c r="B83" s="61" t="s">
        <v>377</v>
      </c>
      <c r="C83" s="71"/>
      <c r="D83" s="411"/>
      <c r="E83" s="594"/>
      <c r="F83" s="595"/>
      <c r="G83" s="295"/>
    </row>
    <row r="84" spans="1:7" s="1" customFormat="1" ht="31.5" x14ac:dyDescent="0.2">
      <c r="A84" s="80"/>
      <c r="B84" s="52" t="s">
        <v>378</v>
      </c>
      <c r="C84" s="345" t="s">
        <v>21</v>
      </c>
      <c r="D84" s="357">
        <v>0</v>
      </c>
      <c r="E84" s="334"/>
      <c r="F84" s="344">
        <f>D84*E84</f>
        <v>0</v>
      </c>
      <c r="G84" s="293"/>
    </row>
    <row r="85" spans="1:7" s="353" customFormat="1" x14ac:dyDescent="0.2">
      <c r="A85" s="347">
        <v>22</v>
      </c>
      <c r="B85" s="348" t="s">
        <v>74</v>
      </c>
      <c r="C85" s="349"/>
      <c r="D85" s="412"/>
      <c r="E85" s="350"/>
      <c r="F85" s="351">
        <f t="shared" si="1"/>
        <v>0</v>
      </c>
      <c r="G85" s="352"/>
    </row>
    <row r="86" spans="1:7" s="1" customFormat="1" x14ac:dyDescent="0.2">
      <c r="A86" s="80">
        <v>22.1</v>
      </c>
      <c r="B86" s="53" t="s">
        <v>50</v>
      </c>
      <c r="C86" s="70"/>
      <c r="D86" s="357"/>
      <c r="E86" s="334"/>
      <c r="F86" s="344">
        <f t="shared" si="1"/>
        <v>0</v>
      </c>
      <c r="G86" s="293"/>
    </row>
    <row r="87" spans="1:7" ht="94.5" x14ac:dyDescent="0.2">
      <c r="A87" s="80"/>
      <c r="B87" s="52" t="s">
        <v>375</v>
      </c>
      <c r="C87" s="70" t="s">
        <v>21</v>
      </c>
      <c r="D87" s="357">
        <v>91</v>
      </c>
      <c r="E87" s="334"/>
      <c r="F87" s="344">
        <f t="shared" ref="F87:F120" si="2">E87*D87</f>
        <v>0</v>
      </c>
      <c r="G87" s="293"/>
    </row>
    <row r="88" spans="1:7" x14ac:dyDescent="0.2">
      <c r="A88" s="80">
        <v>22.2</v>
      </c>
      <c r="B88" s="53" t="s">
        <v>46</v>
      </c>
      <c r="C88" s="70"/>
      <c r="D88" s="357"/>
      <c r="E88" s="334"/>
      <c r="F88" s="344">
        <f t="shared" si="2"/>
        <v>0</v>
      </c>
      <c r="G88" s="293"/>
    </row>
    <row r="89" spans="1:7" ht="63" x14ac:dyDescent="0.2">
      <c r="A89" s="80"/>
      <c r="B89" s="52" t="s">
        <v>122</v>
      </c>
      <c r="C89" s="70" t="s">
        <v>21</v>
      </c>
      <c r="D89" s="357">
        <v>350</v>
      </c>
      <c r="E89" s="334"/>
      <c r="F89" s="344">
        <f t="shared" si="2"/>
        <v>0</v>
      </c>
      <c r="G89" s="293"/>
    </row>
    <row r="90" spans="1:7" s="353" customFormat="1" x14ac:dyDescent="0.2">
      <c r="A90" s="347">
        <v>23</v>
      </c>
      <c r="B90" s="348" t="s">
        <v>18</v>
      </c>
      <c r="C90" s="349"/>
      <c r="D90" s="412"/>
      <c r="E90" s="350"/>
      <c r="F90" s="351">
        <f t="shared" si="2"/>
        <v>0</v>
      </c>
      <c r="G90" s="352"/>
    </row>
    <row r="91" spans="1:7" s="599" customFormat="1" x14ac:dyDescent="0.2">
      <c r="A91" s="288">
        <v>23.1</v>
      </c>
      <c r="B91" s="600" t="s">
        <v>41</v>
      </c>
      <c r="C91" s="71"/>
      <c r="D91" s="411"/>
      <c r="E91" s="594"/>
      <c r="F91" s="595">
        <f t="shared" si="2"/>
        <v>0</v>
      </c>
      <c r="G91" s="295"/>
    </row>
    <row r="92" spans="1:7" ht="66" customHeight="1" x14ac:dyDescent="0.2">
      <c r="A92" s="80"/>
      <c r="B92" s="55" t="s">
        <v>102</v>
      </c>
      <c r="C92" s="70" t="s">
        <v>21</v>
      </c>
      <c r="D92" s="357">
        <v>0</v>
      </c>
      <c r="E92" s="334"/>
      <c r="F92" s="344">
        <f t="shared" si="2"/>
        <v>0</v>
      </c>
      <c r="G92" s="289"/>
    </row>
    <row r="93" spans="1:7" x14ac:dyDescent="0.2">
      <c r="A93" s="80">
        <v>23.2</v>
      </c>
      <c r="B93" s="54" t="s">
        <v>42</v>
      </c>
      <c r="C93" s="70"/>
      <c r="D93" s="357"/>
      <c r="E93" s="334"/>
      <c r="F93" s="344">
        <f t="shared" si="2"/>
        <v>0</v>
      </c>
      <c r="G93" s="293"/>
    </row>
    <row r="94" spans="1:7" s="5" customFormat="1" ht="84" customHeight="1" x14ac:dyDescent="0.2">
      <c r="A94" s="80"/>
      <c r="B94" s="56" t="s">
        <v>87</v>
      </c>
      <c r="C94" s="70" t="s">
        <v>21</v>
      </c>
      <c r="D94" s="357">
        <v>1800</v>
      </c>
      <c r="E94" s="334"/>
      <c r="F94" s="344">
        <f t="shared" si="2"/>
        <v>0</v>
      </c>
      <c r="G94" s="289" t="s">
        <v>414</v>
      </c>
    </row>
    <row r="95" spans="1:7" s="353" customFormat="1" x14ac:dyDescent="0.2">
      <c r="A95" s="347">
        <v>24</v>
      </c>
      <c r="B95" s="348" t="s">
        <v>2</v>
      </c>
      <c r="C95" s="349"/>
      <c r="D95" s="412"/>
      <c r="E95" s="350"/>
      <c r="F95" s="351">
        <f t="shared" si="2"/>
        <v>0</v>
      </c>
      <c r="G95" s="352"/>
    </row>
    <row r="96" spans="1:7" s="1" customFormat="1" x14ac:dyDescent="0.2">
      <c r="A96" s="80">
        <v>24.1</v>
      </c>
      <c r="B96" s="53" t="s">
        <v>51</v>
      </c>
      <c r="C96" s="70"/>
      <c r="D96" s="357"/>
      <c r="E96" s="334"/>
      <c r="F96" s="344">
        <f t="shared" si="2"/>
        <v>0</v>
      </c>
      <c r="G96" s="293"/>
    </row>
    <row r="97" spans="1:7" ht="99" customHeight="1" x14ac:dyDescent="0.2">
      <c r="A97" s="80"/>
      <c r="B97" s="55" t="s">
        <v>140</v>
      </c>
      <c r="C97" s="70"/>
      <c r="D97" s="357"/>
      <c r="E97" s="334"/>
      <c r="F97" s="344">
        <f t="shared" si="2"/>
        <v>0</v>
      </c>
      <c r="G97" s="293"/>
    </row>
    <row r="98" spans="1:7" s="599" customFormat="1" x14ac:dyDescent="0.2">
      <c r="A98" s="288">
        <v>24.2</v>
      </c>
      <c r="B98" s="600" t="s">
        <v>123</v>
      </c>
      <c r="C98" s="71"/>
      <c r="D98" s="411"/>
      <c r="E98" s="594"/>
      <c r="F98" s="595">
        <f t="shared" si="2"/>
        <v>0</v>
      </c>
      <c r="G98" s="295"/>
    </row>
    <row r="99" spans="1:7" ht="63" x14ac:dyDescent="0.2">
      <c r="A99" s="80"/>
      <c r="B99" s="55" t="s">
        <v>124</v>
      </c>
      <c r="C99" s="70" t="s">
        <v>47</v>
      </c>
      <c r="D99" s="357">
        <v>0</v>
      </c>
      <c r="E99" s="334"/>
      <c r="F99" s="344">
        <f t="shared" si="2"/>
        <v>0</v>
      </c>
      <c r="G99" s="293"/>
    </row>
    <row r="100" spans="1:7" s="599" customFormat="1" x14ac:dyDescent="0.2">
      <c r="A100" s="288">
        <v>24.3</v>
      </c>
      <c r="B100" s="600" t="s">
        <v>125</v>
      </c>
      <c r="C100" s="71"/>
      <c r="D100" s="411"/>
      <c r="E100" s="594"/>
      <c r="F100" s="595">
        <f t="shared" si="2"/>
        <v>0</v>
      </c>
      <c r="G100" s="295"/>
    </row>
    <row r="101" spans="1:7" ht="80.25" customHeight="1" x14ac:dyDescent="0.2">
      <c r="A101" s="80"/>
      <c r="B101" s="55" t="s">
        <v>126</v>
      </c>
      <c r="C101" s="70" t="s">
        <v>47</v>
      </c>
      <c r="D101" s="357">
        <v>0</v>
      </c>
      <c r="E101" s="334"/>
      <c r="F101" s="344">
        <f t="shared" si="2"/>
        <v>0</v>
      </c>
      <c r="G101" s="293"/>
    </row>
    <row r="102" spans="1:7" s="599" customFormat="1" x14ac:dyDescent="0.2">
      <c r="A102" s="288">
        <v>24.3</v>
      </c>
      <c r="B102" s="600" t="s">
        <v>127</v>
      </c>
      <c r="C102" s="71"/>
      <c r="D102" s="411"/>
      <c r="E102" s="594"/>
      <c r="F102" s="595">
        <f t="shared" si="2"/>
        <v>0</v>
      </c>
      <c r="G102" s="295"/>
    </row>
    <row r="103" spans="1:7" ht="82.5" customHeight="1" x14ac:dyDescent="0.2">
      <c r="A103" s="80"/>
      <c r="B103" s="55" t="s">
        <v>128</v>
      </c>
      <c r="C103" s="70" t="s">
        <v>47</v>
      </c>
      <c r="D103" s="357">
        <v>0</v>
      </c>
      <c r="E103" s="334"/>
      <c r="F103" s="344">
        <f t="shared" si="2"/>
        <v>0</v>
      </c>
      <c r="G103" s="293"/>
    </row>
    <row r="104" spans="1:7" x14ac:dyDescent="0.2">
      <c r="A104" s="80">
        <v>25</v>
      </c>
      <c r="B104" s="54" t="s">
        <v>43</v>
      </c>
      <c r="C104" s="345"/>
      <c r="D104" s="357"/>
      <c r="E104" s="334"/>
      <c r="F104" s="344">
        <f t="shared" si="2"/>
        <v>0</v>
      </c>
      <c r="G104" s="293"/>
    </row>
    <row r="105" spans="1:7" ht="97.15" customHeight="1" x14ac:dyDescent="0.2">
      <c r="A105" s="80"/>
      <c r="B105" s="52" t="s">
        <v>132</v>
      </c>
      <c r="C105" s="70" t="s">
        <v>21</v>
      </c>
      <c r="D105" s="357">
        <v>171</v>
      </c>
      <c r="E105" s="334"/>
      <c r="F105" s="344">
        <f t="shared" si="2"/>
        <v>0</v>
      </c>
      <c r="G105" s="293"/>
    </row>
    <row r="106" spans="1:7" s="599" customFormat="1" x14ac:dyDescent="0.2">
      <c r="A106" s="288">
        <v>26</v>
      </c>
      <c r="B106" s="601" t="s">
        <v>44</v>
      </c>
      <c r="C106" s="71"/>
      <c r="D106" s="411"/>
      <c r="E106" s="594"/>
      <c r="F106" s="595">
        <f t="shared" si="2"/>
        <v>0</v>
      </c>
      <c r="G106" s="295"/>
    </row>
    <row r="107" spans="1:7" s="1" customFormat="1" ht="84" customHeight="1" x14ac:dyDescent="0.2">
      <c r="A107" s="80"/>
      <c r="B107" s="65" t="s">
        <v>111</v>
      </c>
      <c r="C107" s="70" t="s">
        <v>21</v>
      </c>
      <c r="D107" s="357">
        <v>0</v>
      </c>
      <c r="E107" s="334"/>
      <c r="F107" s="344">
        <f t="shared" si="2"/>
        <v>0</v>
      </c>
      <c r="G107" s="293"/>
    </row>
    <row r="108" spans="1:7" s="1" customFormat="1" x14ac:dyDescent="0.2">
      <c r="A108" s="80">
        <v>28</v>
      </c>
      <c r="B108" s="53" t="s">
        <v>351</v>
      </c>
      <c r="C108" s="70"/>
      <c r="D108" s="357"/>
      <c r="E108" s="334"/>
      <c r="F108" s="344">
        <f>E108*D108</f>
        <v>0</v>
      </c>
      <c r="G108" s="289"/>
    </row>
    <row r="109" spans="1:7" s="59" customFormat="1" x14ac:dyDescent="0.2">
      <c r="A109" s="291">
        <v>28.1</v>
      </c>
      <c r="B109" s="52" t="s">
        <v>350</v>
      </c>
      <c r="C109" s="70" t="s">
        <v>21</v>
      </c>
      <c r="D109" s="357">
        <v>0</v>
      </c>
      <c r="E109" s="334"/>
      <c r="F109" s="344">
        <f>E109*D109</f>
        <v>0</v>
      </c>
      <c r="G109" s="289"/>
    </row>
    <row r="110" spans="1:7" x14ac:dyDescent="0.2">
      <c r="A110" s="80">
        <v>28.2</v>
      </c>
      <c r="B110" s="52" t="s">
        <v>349</v>
      </c>
      <c r="C110" s="341" t="s">
        <v>21</v>
      </c>
      <c r="D110" s="357">
        <v>21</v>
      </c>
      <c r="E110" s="334"/>
      <c r="F110" s="344">
        <f>E110*D110</f>
        <v>0</v>
      </c>
      <c r="G110" s="289"/>
    </row>
    <row r="111" spans="1:7" ht="28.9" customHeight="1" x14ac:dyDescent="0.2">
      <c r="A111" s="80">
        <v>28.3</v>
      </c>
      <c r="B111" s="52" t="s">
        <v>352</v>
      </c>
      <c r="C111" s="70" t="s">
        <v>47</v>
      </c>
      <c r="D111" s="357">
        <v>2</v>
      </c>
      <c r="E111" s="334"/>
      <c r="F111" s="344">
        <f>E111*D111</f>
        <v>0</v>
      </c>
      <c r="G111" s="289"/>
    </row>
    <row r="112" spans="1:7" s="353" customFormat="1" x14ac:dyDescent="0.2">
      <c r="A112" s="347">
        <v>26</v>
      </c>
      <c r="B112" s="348" t="s">
        <v>19</v>
      </c>
      <c r="C112" s="349"/>
      <c r="D112" s="412"/>
      <c r="E112" s="350"/>
      <c r="F112" s="351">
        <f t="shared" si="2"/>
        <v>0</v>
      </c>
      <c r="G112" s="352"/>
    </row>
    <row r="113" spans="1:251" s="597" customFormat="1" x14ac:dyDescent="0.2">
      <c r="A113" s="602">
        <v>26.1</v>
      </c>
      <c r="B113" s="61" t="s">
        <v>303</v>
      </c>
      <c r="C113" s="71"/>
      <c r="D113" s="411"/>
      <c r="E113" s="594"/>
      <c r="F113" s="595">
        <f t="shared" si="2"/>
        <v>0</v>
      </c>
      <c r="G113" s="295"/>
    </row>
    <row r="114" spans="1:251" s="1" customFormat="1" ht="47.25" x14ac:dyDescent="0.2">
      <c r="A114" s="286"/>
      <c r="B114" s="52" t="s">
        <v>304</v>
      </c>
      <c r="C114" s="70" t="s">
        <v>17</v>
      </c>
      <c r="D114" s="357">
        <v>1</v>
      </c>
      <c r="E114" s="334"/>
      <c r="F114" s="344">
        <f t="shared" si="2"/>
        <v>0</v>
      </c>
      <c r="G114" s="293"/>
    </row>
    <row r="115" spans="1:251" x14ac:dyDescent="0.2">
      <c r="A115" s="80">
        <v>26.2</v>
      </c>
      <c r="B115" s="53" t="s">
        <v>45</v>
      </c>
      <c r="C115" s="70"/>
      <c r="D115" s="357"/>
      <c r="E115" s="334"/>
      <c r="F115" s="344">
        <f t="shared" si="2"/>
        <v>0</v>
      </c>
      <c r="G115" s="293"/>
    </row>
    <row r="116" spans="1:251" ht="51" customHeight="1" x14ac:dyDescent="0.2">
      <c r="A116" s="80"/>
      <c r="B116" s="52" t="s">
        <v>116</v>
      </c>
      <c r="C116" s="70" t="s">
        <v>21</v>
      </c>
      <c r="D116" s="357">
        <v>0</v>
      </c>
      <c r="E116" s="334"/>
      <c r="F116" s="344">
        <f t="shared" si="2"/>
        <v>0</v>
      </c>
      <c r="G116" s="293"/>
    </row>
    <row r="117" spans="1:251" x14ac:dyDescent="0.2">
      <c r="A117" s="80">
        <v>26.3</v>
      </c>
      <c r="B117" s="53" t="s">
        <v>10</v>
      </c>
      <c r="C117" s="70"/>
      <c r="D117" s="357"/>
      <c r="E117" s="334"/>
      <c r="F117" s="344">
        <f t="shared" si="2"/>
        <v>0</v>
      </c>
      <c r="G117" s="293"/>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row>
    <row r="118" spans="1:251" ht="49.5" customHeight="1" x14ac:dyDescent="0.2">
      <c r="A118" s="80"/>
      <c r="B118" s="52" t="s">
        <v>117</v>
      </c>
      <c r="C118" s="70" t="s">
        <v>21</v>
      </c>
      <c r="D118" s="357">
        <v>15</v>
      </c>
      <c r="E118" s="334"/>
      <c r="F118" s="344">
        <f t="shared" si="2"/>
        <v>0</v>
      </c>
      <c r="G118" s="293"/>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row>
    <row r="119" spans="1:251" s="599" customFormat="1" x14ac:dyDescent="0.2">
      <c r="A119" s="288">
        <v>26.4</v>
      </c>
      <c r="B119" s="61" t="s">
        <v>104</v>
      </c>
      <c r="C119" s="71"/>
      <c r="D119" s="411"/>
      <c r="E119" s="594"/>
      <c r="F119" s="595">
        <f t="shared" si="2"/>
        <v>0</v>
      </c>
      <c r="G119" s="603"/>
    </row>
    <row r="120" spans="1:251" s="1" customFormat="1" ht="47.25" x14ac:dyDescent="0.2">
      <c r="A120" s="80"/>
      <c r="B120" s="292" t="s">
        <v>353</v>
      </c>
      <c r="C120" s="70" t="s">
        <v>17</v>
      </c>
      <c r="D120" s="357">
        <v>2</v>
      </c>
      <c r="E120" s="334"/>
      <c r="F120" s="344">
        <f t="shared" si="2"/>
        <v>0</v>
      </c>
      <c r="G120" s="289" t="s">
        <v>105</v>
      </c>
    </row>
    <row r="121" spans="1:251" x14ac:dyDescent="0.2">
      <c r="A121" s="80">
        <v>26.5</v>
      </c>
      <c r="B121" s="53" t="s">
        <v>376</v>
      </c>
      <c r="C121" s="345"/>
      <c r="D121" s="357"/>
      <c r="E121" s="334"/>
      <c r="F121" s="344"/>
      <c r="G121" s="289"/>
    </row>
    <row r="122" spans="1:251" s="1" customFormat="1" ht="31.5" x14ac:dyDescent="0.2">
      <c r="A122" s="80"/>
      <c r="B122" s="292" t="s">
        <v>415</v>
      </c>
      <c r="C122" s="345" t="s">
        <v>21</v>
      </c>
      <c r="D122" s="357">
        <v>60</v>
      </c>
      <c r="E122" s="334"/>
      <c r="F122" s="344">
        <f>D122*E122</f>
        <v>0</v>
      </c>
      <c r="G122" s="289"/>
    </row>
    <row r="123" spans="1:251" ht="15.75" x14ac:dyDescent="0.2">
      <c r="A123" s="534" t="s">
        <v>62</v>
      </c>
      <c r="B123" s="534"/>
      <c r="C123" s="534"/>
      <c r="D123" s="534"/>
      <c r="E123" s="534"/>
      <c r="F123" s="531">
        <f>SUM(F8:F120)</f>
        <v>0</v>
      </c>
      <c r="G123" s="531"/>
    </row>
    <row r="124" spans="1:251" ht="14.25" x14ac:dyDescent="0.2">
      <c r="A124" s="538" t="s">
        <v>20</v>
      </c>
      <c r="B124" s="538"/>
      <c r="C124" s="538"/>
      <c r="D124" s="538"/>
      <c r="E124" s="538"/>
      <c r="F124" s="538"/>
      <c r="G124" s="538"/>
    </row>
    <row r="125" spans="1:251" s="81" customFormat="1" ht="36.75" customHeight="1" x14ac:dyDescent="0.2">
      <c r="A125" s="82">
        <v>1</v>
      </c>
      <c r="B125" s="532">
        <v>0</v>
      </c>
      <c r="C125" s="532"/>
      <c r="D125" s="532"/>
      <c r="E125" s="532"/>
      <c r="F125" s="532"/>
      <c r="G125" s="533"/>
    </row>
    <row r="126" spans="1:251" s="81" customFormat="1" ht="15.75" x14ac:dyDescent="0.2">
      <c r="A126" s="82">
        <v>2</v>
      </c>
      <c r="B126" s="532" t="s">
        <v>22</v>
      </c>
      <c r="C126" s="532"/>
      <c r="D126" s="532"/>
      <c r="E126" s="532"/>
      <c r="F126" s="532"/>
      <c r="G126" s="533"/>
    </row>
    <row r="127" spans="1:251" s="81" customFormat="1" ht="35.25" customHeight="1" x14ac:dyDescent="0.2">
      <c r="A127" s="82">
        <v>3</v>
      </c>
      <c r="B127" s="532" t="s">
        <v>25</v>
      </c>
      <c r="C127" s="532"/>
      <c r="D127" s="532"/>
      <c r="E127" s="532"/>
      <c r="F127" s="532"/>
      <c r="G127" s="533"/>
    </row>
    <row r="128" spans="1:251" s="81" customFormat="1" ht="51" customHeight="1" x14ac:dyDescent="0.2">
      <c r="A128" s="82">
        <v>4</v>
      </c>
      <c r="B128" s="532" t="s">
        <v>97</v>
      </c>
      <c r="C128" s="532"/>
      <c r="D128" s="532"/>
      <c r="E128" s="532"/>
      <c r="F128" s="532"/>
      <c r="G128" s="533"/>
    </row>
    <row r="129" spans="1:8" s="81" customFormat="1" ht="85.5" customHeight="1" x14ac:dyDescent="0.2">
      <c r="A129" s="82">
        <v>5</v>
      </c>
      <c r="B129" s="532" t="s">
        <v>66</v>
      </c>
      <c r="C129" s="532"/>
      <c r="D129" s="532"/>
      <c r="E129" s="532"/>
      <c r="F129" s="532"/>
      <c r="G129" s="533"/>
    </row>
    <row r="130" spans="1:8" s="81" customFormat="1" ht="23.25" customHeight="1" x14ac:dyDescent="0.2">
      <c r="A130" s="82">
        <v>6</v>
      </c>
      <c r="B130" s="532" t="s">
        <v>0</v>
      </c>
      <c r="C130" s="532"/>
      <c r="D130" s="532"/>
      <c r="E130" s="532"/>
      <c r="F130" s="532"/>
      <c r="G130" s="533"/>
    </row>
    <row r="131" spans="1:8" s="81" customFormat="1" ht="23.25" customHeight="1" x14ac:dyDescent="0.2">
      <c r="A131" s="82">
        <v>7</v>
      </c>
      <c r="B131" s="532" t="s">
        <v>39</v>
      </c>
      <c r="C131" s="532"/>
      <c r="D131" s="532"/>
      <c r="E131" s="532"/>
      <c r="F131" s="532"/>
      <c r="G131" s="533"/>
    </row>
    <row r="132" spans="1:8" s="81" customFormat="1" ht="23.25" customHeight="1" thickBot="1" x14ac:dyDescent="0.25">
      <c r="A132" s="83">
        <v>8</v>
      </c>
      <c r="B132" s="536" t="s">
        <v>1</v>
      </c>
      <c r="C132" s="536"/>
      <c r="D132" s="536"/>
      <c r="E132" s="536"/>
      <c r="F132" s="536"/>
      <c r="G132" s="537"/>
    </row>
    <row r="135" spans="1:8" ht="15" customHeight="1" x14ac:dyDescent="0.2">
      <c r="H135" s="21"/>
    </row>
    <row r="137" spans="1:8" x14ac:dyDescent="0.2">
      <c r="B137" s="57"/>
      <c r="C137" s="74"/>
      <c r="D137" s="78"/>
      <c r="E137" s="336"/>
      <c r="F137" s="338"/>
      <c r="G137" s="10"/>
    </row>
    <row r="138" spans="1:8" ht="15.75" x14ac:dyDescent="0.2">
      <c r="B138" s="66" t="s">
        <v>75</v>
      </c>
      <c r="C138" s="75"/>
      <c r="D138" s="535" t="s">
        <v>54</v>
      </c>
      <c r="E138" s="535"/>
      <c r="F138" s="535"/>
      <c r="G138" s="535"/>
    </row>
    <row r="139" spans="1:8" x14ac:dyDescent="0.25">
      <c r="B139" s="67" t="s">
        <v>76</v>
      </c>
    </row>
    <row r="142" spans="1:8" s="6" customFormat="1" x14ac:dyDescent="0.2">
      <c r="A142" s="9"/>
      <c r="C142" s="76"/>
      <c r="D142" s="79"/>
      <c r="E142" s="337"/>
      <c r="F142" s="337"/>
      <c r="G142" s="68"/>
    </row>
    <row r="175" spans="3:5" x14ac:dyDescent="0.2">
      <c r="C175" s="77"/>
      <c r="D175" s="79"/>
      <c r="E175" s="338"/>
    </row>
  </sheetData>
  <mergeCells count="19">
    <mergeCell ref="F8:F16"/>
    <mergeCell ref="G8:G16"/>
    <mergeCell ref="B3:B4"/>
    <mergeCell ref="C3:E4"/>
    <mergeCell ref="C8:C16"/>
    <mergeCell ref="D8:D16"/>
    <mergeCell ref="E8:E16"/>
    <mergeCell ref="D138:G138"/>
    <mergeCell ref="B132:G132"/>
    <mergeCell ref="B131:G131"/>
    <mergeCell ref="B129:G129"/>
    <mergeCell ref="A124:G124"/>
    <mergeCell ref="B130:G130"/>
    <mergeCell ref="B128:G128"/>
    <mergeCell ref="F123:G123"/>
    <mergeCell ref="B125:G125"/>
    <mergeCell ref="B126:G126"/>
    <mergeCell ref="B127:G127"/>
    <mergeCell ref="A123:E123"/>
  </mergeCells>
  <phoneticPr fontId="5" type="noConversion"/>
  <printOptions horizontalCentered="1" verticalCentered="1"/>
  <pageMargins left="0.25" right="0.25" top="0.75" bottom="0.75" header="0.3" footer="0.3"/>
  <pageSetup paperSize="9" scale="76" fitToHeight="13" orientation="landscape" r:id="rId1"/>
  <headerFooter alignWithMargins="0">
    <oddFooter>Page &amp;P of &amp;N</oddFooter>
  </headerFooter>
  <rowBreaks count="9" manualBreakCount="9">
    <brk id="18" max="6" man="1"/>
    <brk id="30" max="6" man="1"/>
    <brk id="41" max="6" man="1"/>
    <brk id="54" max="6" man="1"/>
    <brk id="66" max="6" man="1"/>
    <brk id="89" max="6" man="1"/>
    <brk id="99" max="6" man="1"/>
    <brk id="111" max="6" man="1"/>
    <brk id="123" max="6" man="1"/>
  </rowBreaks>
  <drawing r:id="rId2"/>
  <legacyDrawing r:id="rId3"/>
  <oleObjects>
    <mc:AlternateContent xmlns:mc="http://schemas.openxmlformats.org/markup-compatibility/2006">
      <mc:Choice Requires="x14">
        <oleObject progId="Acrobat Document" dvAspect="DVASPECT_ICON" shapeId="1025" r:id="rId4">
          <objectPr defaultSize="0" autoPict="0" r:id="rId5">
            <anchor moveWithCells="1" sizeWithCells="1">
              <from>
                <xdr:col>9</xdr:col>
                <xdr:colOff>600075</xdr:colOff>
                <xdr:row>102</xdr:row>
                <xdr:rowOff>257175</xdr:rowOff>
              </from>
              <to>
                <xdr:col>15</xdr:col>
                <xdr:colOff>314325</xdr:colOff>
                <xdr:row>106</xdr:row>
                <xdr:rowOff>57150</xdr:rowOff>
              </to>
            </anchor>
          </objectPr>
        </oleObject>
      </mc:Choice>
      <mc:Fallback>
        <oleObject progId="Acrobat Document" dvAspect="DVASPECT_ICON" shapeId="1025"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22"/>
  <sheetViews>
    <sheetView showGridLines="0" tabSelected="1" view="pageBreakPreview" zoomScale="130" zoomScaleSheetLayoutView="130" workbookViewId="0">
      <selection activeCell="C19" sqref="C19"/>
    </sheetView>
  </sheetViews>
  <sheetFormatPr defaultColWidth="16.7109375" defaultRowHeight="13.5" x14ac:dyDescent="0.25"/>
  <cols>
    <col min="1" max="1" width="9.42578125" style="22" bestFit="1" customWidth="1"/>
    <col min="2" max="2" width="38.28515625" style="36" hidden="1" customWidth="1"/>
    <col min="3" max="3" width="56.28515625" style="41" customWidth="1"/>
    <col min="4" max="4" width="9.140625" style="37" customWidth="1"/>
    <col min="5" max="5" width="7.28515625" style="51" customWidth="1"/>
    <col min="6" max="6" width="10.28515625" style="502" bestFit="1" customWidth="1"/>
    <col min="7" max="7" width="13.28515625" style="45" customWidth="1"/>
    <col min="8" max="16384" width="16.7109375" style="359"/>
  </cols>
  <sheetData>
    <row r="1" spans="1:7" ht="38.25" customHeight="1" thickBot="1" x14ac:dyDescent="0.25">
      <c r="A1" s="546" t="s">
        <v>77</v>
      </c>
      <c r="B1" s="546"/>
      <c r="C1" s="546"/>
      <c r="D1" s="546"/>
      <c r="E1" s="546"/>
      <c r="F1" s="546"/>
      <c r="G1" s="546"/>
    </row>
    <row r="2" spans="1:7" s="360" customFormat="1" ht="27" customHeight="1" x14ac:dyDescent="0.2">
      <c r="A2" s="42" t="s">
        <v>60</v>
      </c>
      <c r="B2" s="43" t="s">
        <v>13</v>
      </c>
      <c r="C2" s="44" t="s">
        <v>11</v>
      </c>
      <c r="D2" s="44" t="s">
        <v>12</v>
      </c>
      <c r="E2" s="49" t="s">
        <v>13</v>
      </c>
      <c r="F2" s="498" t="s">
        <v>23</v>
      </c>
      <c r="G2" s="46" t="s">
        <v>59</v>
      </c>
    </row>
    <row r="3" spans="1:7" ht="64.5" customHeight="1" x14ac:dyDescent="0.25">
      <c r="A3" s="27">
        <v>1</v>
      </c>
      <c r="B3" s="24"/>
      <c r="C3" s="25" t="s">
        <v>58</v>
      </c>
      <c r="D3" s="26"/>
      <c r="E3" s="50"/>
      <c r="F3" s="499"/>
      <c r="G3" s="47"/>
    </row>
    <row r="4" spans="1:7" ht="25.5" customHeight="1" x14ac:dyDescent="0.2">
      <c r="A4" s="27">
        <v>1.1000000000000001</v>
      </c>
      <c r="B4" s="28"/>
      <c r="C4" s="38" t="s">
        <v>63</v>
      </c>
      <c r="D4" s="29" t="s">
        <v>3</v>
      </c>
      <c r="E4" s="30">
        <v>1</v>
      </c>
      <c r="F4" s="500"/>
      <c r="G4" s="48">
        <f>E4*F4</f>
        <v>0</v>
      </c>
    </row>
    <row r="5" spans="1:7" ht="26.25" customHeight="1" x14ac:dyDescent="0.2">
      <c r="A5" s="31">
        <v>1.2</v>
      </c>
      <c r="B5" s="32"/>
      <c r="C5" s="39" t="s">
        <v>64</v>
      </c>
      <c r="D5" s="29" t="s">
        <v>3</v>
      </c>
      <c r="E5" s="30">
        <v>1</v>
      </c>
      <c r="F5" s="500"/>
      <c r="G5" s="48">
        <f t="shared" ref="G5:G21" si="0">E5*F5</f>
        <v>0</v>
      </c>
    </row>
    <row r="6" spans="1:7" ht="25.5" x14ac:dyDescent="0.2">
      <c r="A6" s="31">
        <v>1.3</v>
      </c>
      <c r="B6" s="32"/>
      <c r="C6" s="39" t="s">
        <v>55</v>
      </c>
      <c r="D6" s="29" t="s">
        <v>3</v>
      </c>
      <c r="E6" s="30">
        <v>1</v>
      </c>
      <c r="F6" s="500"/>
      <c r="G6" s="48">
        <f t="shared" si="0"/>
        <v>0</v>
      </c>
    </row>
    <row r="7" spans="1:7" ht="25.5" customHeight="1" x14ac:dyDescent="0.2">
      <c r="A7" s="27">
        <v>1.4</v>
      </c>
      <c r="B7" s="28"/>
      <c r="C7" s="38" t="s">
        <v>141</v>
      </c>
      <c r="D7" s="26" t="s">
        <v>3</v>
      </c>
      <c r="E7" s="33">
        <v>2</v>
      </c>
      <c r="F7" s="500"/>
      <c r="G7" s="48">
        <f t="shared" si="0"/>
        <v>0</v>
      </c>
    </row>
    <row r="8" spans="1:7" ht="24.75" customHeight="1" x14ac:dyDescent="0.2">
      <c r="A8" s="31">
        <v>1.5</v>
      </c>
      <c r="B8" s="32"/>
      <c r="C8" s="39" t="s">
        <v>142</v>
      </c>
      <c r="D8" s="29" t="s">
        <v>3</v>
      </c>
      <c r="E8" s="30">
        <v>2</v>
      </c>
      <c r="F8" s="500"/>
      <c r="G8" s="48">
        <f t="shared" si="0"/>
        <v>0</v>
      </c>
    </row>
    <row r="9" spans="1:7" ht="25.5" customHeight="1" x14ac:dyDescent="0.2">
      <c r="A9" s="31">
        <v>1.6</v>
      </c>
      <c r="B9" s="32"/>
      <c r="C9" s="39" t="s">
        <v>56</v>
      </c>
      <c r="D9" s="29" t="s">
        <v>3</v>
      </c>
      <c r="E9" s="30">
        <v>3</v>
      </c>
      <c r="F9" s="500"/>
      <c r="G9" s="48">
        <f t="shared" si="0"/>
        <v>0</v>
      </c>
    </row>
    <row r="10" spans="1:7" ht="24.75" customHeight="1" x14ac:dyDescent="0.2">
      <c r="A10" s="31">
        <v>1.7</v>
      </c>
      <c r="B10" s="32"/>
      <c r="C10" s="38" t="s">
        <v>65</v>
      </c>
      <c r="D10" s="26" t="s">
        <v>3</v>
      </c>
      <c r="E10" s="33">
        <v>2</v>
      </c>
      <c r="F10" s="500"/>
      <c r="G10" s="48">
        <f t="shared" si="0"/>
        <v>0</v>
      </c>
    </row>
    <row r="11" spans="1:7" ht="15.75" customHeight="1" x14ac:dyDescent="0.2">
      <c r="A11" s="31">
        <v>1.8</v>
      </c>
      <c r="B11" s="32"/>
      <c r="C11" s="38" t="s">
        <v>57</v>
      </c>
      <c r="D11" s="26" t="s">
        <v>3</v>
      </c>
      <c r="E11" s="33"/>
      <c r="F11" s="500"/>
      <c r="G11" s="48">
        <f t="shared" si="0"/>
        <v>0</v>
      </c>
    </row>
    <row r="12" spans="1:7" ht="25.5" customHeight="1" x14ac:dyDescent="0.2">
      <c r="A12" s="31">
        <v>1.9</v>
      </c>
      <c r="B12" s="32"/>
      <c r="C12" s="38" t="s">
        <v>129</v>
      </c>
      <c r="D12" s="26" t="s">
        <v>3</v>
      </c>
      <c r="E12" s="33">
        <v>1</v>
      </c>
      <c r="F12" s="500"/>
      <c r="G12" s="48">
        <f t="shared" si="0"/>
        <v>0</v>
      </c>
    </row>
    <row r="13" spans="1:7" ht="12.75" x14ac:dyDescent="0.2">
      <c r="A13" s="358">
        <v>1.1000000000000001</v>
      </c>
      <c r="B13" s="32"/>
      <c r="C13" s="38" t="s">
        <v>109</v>
      </c>
      <c r="D13" s="26" t="s">
        <v>3</v>
      </c>
      <c r="E13" s="33">
        <v>3</v>
      </c>
      <c r="F13" s="500"/>
      <c r="G13" s="48">
        <f t="shared" si="0"/>
        <v>0</v>
      </c>
    </row>
    <row r="14" spans="1:7" ht="12.75" x14ac:dyDescent="0.2">
      <c r="A14" s="34">
        <v>2</v>
      </c>
      <c r="B14" s="32"/>
      <c r="C14" s="38" t="s">
        <v>110</v>
      </c>
      <c r="D14" s="26" t="s">
        <v>3</v>
      </c>
      <c r="E14" s="33">
        <v>3</v>
      </c>
      <c r="F14" s="500"/>
      <c r="G14" s="48">
        <f t="shared" si="0"/>
        <v>0</v>
      </c>
    </row>
    <row r="15" spans="1:7" ht="51.75" customHeight="1" x14ac:dyDescent="0.2">
      <c r="A15" s="34">
        <v>3</v>
      </c>
      <c r="B15" s="32"/>
      <c r="C15" s="25" t="s">
        <v>381</v>
      </c>
      <c r="D15" s="26"/>
      <c r="E15" s="33"/>
      <c r="F15" s="500"/>
      <c r="G15" s="48">
        <f t="shared" si="0"/>
        <v>0</v>
      </c>
    </row>
    <row r="16" spans="1:7" s="361" customFormat="1" ht="15.95" customHeight="1" x14ac:dyDescent="0.2">
      <c r="A16" s="31">
        <v>3.1</v>
      </c>
      <c r="B16" s="35"/>
      <c r="C16" s="40" t="s">
        <v>7</v>
      </c>
      <c r="D16" s="23" t="s">
        <v>17</v>
      </c>
      <c r="E16" s="33">
        <v>1</v>
      </c>
      <c r="F16" s="500"/>
      <c r="G16" s="48">
        <f t="shared" si="0"/>
        <v>0</v>
      </c>
    </row>
    <row r="17" spans="1:7" s="361" customFormat="1" ht="15.95" customHeight="1" x14ac:dyDescent="0.2">
      <c r="A17" s="31">
        <v>3.2</v>
      </c>
      <c r="B17" s="35"/>
      <c r="C17" s="40" t="s">
        <v>8</v>
      </c>
      <c r="D17" s="23" t="s">
        <v>17</v>
      </c>
      <c r="E17" s="33">
        <v>2</v>
      </c>
      <c r="F17" s="500"/>
      <c r="G17" s="48">
        <f t="shared" si="0"/>
        <v>0</v>
      </c>
    </row>
    <row r="18" spans="1:7" s="361" customFormat="1" ht="38.25" x14ac:dyDescent="0.2">
      <c r="A18" s="34">
        <v>4</v>
      </c>
      <c r="B18" s="362"/>
      <c r="C18" s="363" t="s">
        <v>384</v>
      </c>
      <c r="D18" s="23" t="s">
        <v>17</v>
      </c>
      <c r="E18" s="60">
        <v>1</v>
      </c>
      <c r="F18" s="500"/>
      <c r="G18" s="48">
        <f t="shared" si="0"/>
        <v>0</v>
      </c>
    </row>
    <row r="19" spans="1:7" s="609" customFormat="1" ht="25.5" x14ac:dyDescent="0.2">
      <c r="A19" s="604">
        <v>5</v>
      </c>
      <c r="B19" s="605"/>
      <c r="C19" s="363" t="s">
        <v>385</v>
      </c>
      <c r="D19" s="362" t="s">
        <v>17</v>
      </c>
      <c r="E19" s="606">
        <v>1</v>
      </c>
      <c r="F19" s="607"/>
      <c r="G19" s="608">
        <f t="shared" si="0"/>
        <v>0</v>
      </c>
    </row>
    <row r="20" spans="1:7" s="609" customFormat="1" ht="12.75" x14ac:dyDescent="0.2">
      <c r="A20" s="604">
        <v>6</v>
      </c>
      <c r="B20" s="605"/>
      <c r="C20" s="363" t="s">
        <v>382</v>
      </c>
      <c r="D20" s="362" t="s">
        <v>17</v>
      </c>
      <c r="E20" s="606">
        <v>0</v>
      </c>
      <c r="F20" s="607"/>
      <c r="G20" s="608" t="s">
        <v>426</v>
      </c>
    </row>
    <row r="21" spans="1:7" s="609" customFormat="1" ht="12.75" x14ac:dyDescent="0.2">
      <c r="A21" s="604">
        <v>7</v>
      </c>
      <c r="B21" s="605"/>
      <c r="C21" s="363" t="s">
        <v>383</v>
      </c>
      <c r="D21" s="362" t="s">
        <v>17</v>
      </c>
      <c r="E21" s="606">
        <v>0</v>
      </c>
      <c r="F21" s="607"/>
      <c r="G21" s="608">
        <f t="shared" si="0"/>
        <v>0</v>
      </c>
    </row>
    <row r="22" spans="1:7" s="364" customFormat="1" ht="16.5" thickBot="1" x14ac:dyDescent="0.3">
      <c r="A22" s="544" t="s">
        <v>61</v>
      </c>
      <c r="B22" s="545"/>
      <c r="C22" s="545"/>
      <c r="D22" s="545"/>
      <c r="E22" s="545"/>
      <c r="F22" s="501"/>
      <c r="G22" s="365">
        <f>SUM(G4:G21)</f>
        <v>0</v>
      </c>
    </row>
  </sheetData>
  <mergeCells count="2">
    <mergeCell ref="A22:E22"/>
    <mergeCell ref="A1:G1"/>
  </mergeCells>
  <phoneticPr fontId="5" type="noConversion"/>
  <printOptions horizontalCentered="1"/>
  <pageMargins left="0.25" right="0.25" top="0.75" bottom="0.5" header="0.5" footer="0.3"/>
  <pageSetup paperSize="9" scale="137" fitToHeight="11" orientation="landscape" r:id="rId1"/>
  <headerFooter alignWithMargins="0">
    <oddFooter>Page &amp;P of &amp;N</oddFooter>
  </headerFooter>
  <rowBreaks count="1" manualBreakCount="1">
    <brk id="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42"/>
  <sheetViews>
    <sheetView view="pageBreakPreview" topLeftCell="A26" zoomScale="90" zoomScaleNormal="100" zoomScaleSheetLayoutView="90" workbookViewId="0">
      <selection activeCell="E36" sqref="E36"/>
    </sheetView>
  </sheetViews>
  <sheetFormatPr defaultColWidth="8.85546875" defaultRowHeight="15.75" x14ac:dyDescent="0.25"/>
  <cols>
    <col min="1" max="1" width="8" style="372" customWidth="1"/>
    <col min="2" max="2" width="73.28515625" style="90" customWidth="1"/>
    <col min="3" max="3" width="10.140625" style="88" bestFit="1" customWidth="1"/>
    <col min="4" max="4" width="9.7109375" style="88" bestFit="1" customWidth="1"/>
    <col min="5" max="5" width="15.5703125" style="389" customWidth="1"/>
    <col min="6" max="6" width="19" style="91" bestFit="1" customWidth="1"/>
    <col min="7" max="16384" width="8.85546875" style="84"/>
  </cols>
  <sheetData>
    <row r="1" spans="1:6" ht="35.25" customHeight="1" x14ac:dyDescent="0.25">
      <c r="A1" s="367"/>
      <c r="B1" s="306" t="s">
        <v>144</v>
      </c>
      <c r="C1" s="307"/>
      <c r="D1" s="547">
        <f>'Electrical Wiring'!D1:F1</f>
        <v>0</v>
      </c>
      <c r="E1" s="547"/>
      <c r="F1" s="547"/>
    </row>
    <row r="2" spans="1:6" hidden="1" x14ac:dyDescent="0.25">
      <c r="A2" s="367"/>
      <c r="B2" s="208"/>
      <c r="C2" s="307"/>
      <c r="D2" s="307"/>
      <c r="E2" s="383"/>
      <c r="F2" s="207"/>
    </row>
    <row r="3" spans="1:6" hidden="1" x14ac:dyDescent="0.25">
      <c r="A3" s="368" t="s">
        <v>6</v>
      </c>
      <c r="B3" s="308" t="s">
        <v>145</v>
      </c>
      <c r="C3" s="307" t="s">
        <v>146</v>
      </c>
      <c r="D3" s="307"/>
      <c r="E3" s="383"/>
      <c r="F3" s="309" t="s">
        <v>147</v>
      </c>
    </row>
    <row r="4" spans="1:6" hidden="1" x14ac:dyDescent="0.25">
      <c r="A4" s="369" t="s">
        <v>4</v>
      </c>
      <c r="B4" s="308" t="s">
        <v>148</v>
      </c>
      <c r="C4" s="307"/>
      <c r="D4" s="307"/>
      <c r="E4" s="383"/>
      <c r="F4" s="309"/>
    </row>
    <row r="5" spans="1:6" hidden="1" x14ac:dyDescent="0.25">
      <c r="A5" s="367"/>
      <c r="B5" s="208"/>
      <c r="C5" s="307"/>
      <c r="D5" s="307"/>
      <c r="E5" s="383"/>
      <c r="F5" s="309"/>
    </row>
    <row r="6" spans="1:6" ht="47.25" hidden="1" x14ac:dyDescent="0.25">
      <c r="A6" s="367">
        <v>1</v>
      </c>
      <c r="B6" s="253" t="s">
        <v>149</v>
      </c>
      <c r="C6" s="307"/>
      <c r="D6" s="307"/>
      <c r="E6" s="383"/>
      <c r="F6" s="309"/>
    </row>
    <row r="7" spans="1:6" hidden="1" x14ac:dyDescent="0.25">
      <c r="A7" s="367"/>
      <c r="B7" s="208"/>
      <c r="C7" s="307"/>
      <c r="D7" s="307"/>
      <c r="E7" s="383"/>
      <c r="F7" s="309"/>
    </row>
    <row r="8" spans="1:6" hidden="1" x14ac:dyDescent="0.25">
      <c r="A8" s="367">
        <v>1.1000000000000001</v>
      </c>
      <c r="B8" s="206" t="s">
        <v>150</v>
      </c>
      <c r="C8" s="307" t="s">
        <v>151</v>
      </c>
      <c r="D8" s="307"/>
      <c r="E8" s="383"/>
      <c r="F8" s="202">
        <v>8000</v>
      </c>
    </row>
    <row r="9" spans="1:6" hidden="1" x14ac:dyDescent="0.25">
      <c r="A9" s="367">
        <v>1.2</v>
      </c>
      <c r="B9" s="206" t="s">
        <v>152</v>
      </c>
      <c r="C9" s="307" t="s">
        <v>151</v>
      </c>
      <c r="D9" s="307"/>
      <c r="E9" s="383"/>
      <c r="F9" s="202">
        <v>10000</v>
      </c>
    </row>
    <row r="10" spans="1:6" hidden="1" x14ac:dyDescent="0.25">
      <c r="A10" s="367">
        <v>1.3</v>
      </c>
      <c r="B10" s="206" t="s">
        <v>153</v>
      </c>
      <c r="C10" s="307" t="s">
        <v>151</v>
      </c>
      <c r="D10" s="307"/>
      <c r="E10" s="383"/>
      <c r="F10" s="202">
        <v>6500</v>
      </c>
    </row>
    <row r="11" spans="1:6" hidden="1" x14ac:dyDescent="0.25">
      <c r="A11" s="367">
        <v>1.4</v>
      </c>
      <c r="B11" s="206" t="s">
        <v>154</v>
      </c>
      <c r="C11" s="307" t="s">
        <v>151</v>
      </c>
      <c r="D11" s="307"/>
      <c r="E11" s="383"/>
      <c r="F11" s="202">
        <v>5000</v>
      </c>
    </row>
    <row r="12" spans="1:6" hidden="1" x14ac:dyDescent="0.25">
      <c r="A12" s="367"/>
      <c r="B12" s="208"/>
      <c r="C12" s="307"/>
      <c r="D12" s="307"/>
      <c r="E12" s="383"/>
      <c r="F12" s="309"/>
    </row>
    <row r="13" spans="1:6" hidden="1" x14ac:dyDescent="0.25">
      <c r="A13" s="367"/>
      <c r="B13" s="208"/>
      <c r="C13" s="307"/>
      <c r="D13" s="307"/>
      <c r="E13" s="383"/>
      <c r="F13" s="309"/>
    </row>
    <row r="14" spans="1:6" ht="47.25" hidden="1" x14ac:dyDescent="0.25">
      <c r="A14" s="367">
        <v>2</v>
      </c>
      <c r="B14" s="253" t="s">
        <v>155</v>
      </c>
      <c r="C14" s="307"/>
      <c r="D14" s="307"/>
      <c r="E14" s="383"/>
      <c r="F14" s="207"/>
    </row>
    <row r="15" spans="1:6" hidden="1" x14ac:dyDescent="0.25">
      <c r="A15" s="367"/>
      <c r="B15" s="208"/>
      <c r="C15" s="307"/>
      <c r="D15" s="307"/>
      <c r="E15" s="383"/>
      <c r="F15" s="309"/>
    </row>
    <row r="16" spans="1:6" hidden="1" x14ac:dyDescent="0.25">
      <c r="A16" s="367">
        <v>2.1</v>
      </c>
      <c r="B16" s="206" t="s">
        <v>7</v>
      </c>
      <c r="C16" s="307" t="s">
        <v>17</v>
      </c>
      <c r="D16" s="307"/>
      <c r="E16" s="383"/>
      <c r="F16" s="202">
        <v>15000</v>
      </c>
    </row>
    <row r="17" spans="1:6" hidden="1" x14ac:dyDescent="0.25">
      <c r="A17" s="367">
        <v>2.2000000000000002</v>
      </c>
      <c r="B17" s="206" t="s">
        <v>8</v>
      </c>
      <c r="C17" s="307" t="s">
        <v>17</v>
      </c>
      <c r="D17" s="307"/>
      <c r="E17" s="383"/>
      <c r="F17" s="202">
        <v>20000</v>
      </c>
    </row>
    <row r="18" spans="1:6" hidden="1" x14ac:dyDescent="0.25">
      <c r="A18" s="367"/>
      <c r="B18" s="208"/>
      <c r="C18" s="307"/>
      <c r="D18" s="307"/>
      <c r="E18" s="383"/>
      <c r="F18" s="309"/>
    </row>
    <row r="19" spans="1:6" hidden="1" x14ac:dyDescent="0.25">
      <c r="A19" s="367"/>
      <c r="B19" s="310"/>
      <c r="C19" s="307"/>
      <c r="D19" s="307"/>
      <c r="E19" s="383"/>
      <c r="F19" s="309"/>
    </row>
    <row r="20" spans="1:6" hidden="1" x14ac:dyDescent="0.25">
      <c r="A20" s="367"/>
      <c r="B20" s="208"/>
      <c r="C20" s="307"/>
      <c r="D20" s="307">
        <f>SUM(D4:D19)</f>
        <v>0</v>
      </c>
      <c r="E20" s="383"/>
      <c r="F20" s="309"/>
    </row>
    <row r="21" spans="1:6" hidden="1" x14ac:dyDescent="0.25">
      <c r="A21" s="367"/>
      <c r="B21" s="208"/>
      <c r="C21" s="307"/>
      <c r="D21" s="307"/>
      <c r="E21" s="383"/>
      <c r="F21" s="309"/>
    </row>
    <row r="22" spans="1:6" hidden="1" x14ac:dyDescent="0.25">
      <c r="A22" s="367"/>
      <c r="B22" s="208"/>
      <c r="C22" s="307"/>
      <c r="D22" s="307"/>
      <c r="E22" s="383"/>
      <c r="F22" s="309"/>
    </row>
    <row r="23" spans="1:6" s="85" customFormat="1" ht="31.5" x14ac:dyDescent="0.25">
      <c r="A23" s="370" t="s">
        <v>156</v>
      </c>
      <c r="B23" s="298" t="s">
        <v>11</v>
      </c>
      <c r="C23" s="299" t="s">
        <v>12</v>
      </c>
      <c r="D23" s="299" t="s">
        <v>13</v>
      </c>
      <c r="E23" s="384" t="s">
        <v>23</v>
      </c>
      <c r="F23" s="300" t="s">
        <v>59</v>
      </c>
    </row>
    <row r="24" spans="1:6" s="378" customFormat="1" ht="18.75" x14ac:dyDescent="0.25">
      <c r="A24" s="373">
        <v>1</v>
      </c>
      <c r="B24" s="379" t="s">
        <v>388</v>
      </c>
      <c r="C24" s="380"/>
      <c r="D24" s="381"/>
      <c r="E24" s="385"/>
      <c r="F24" s="377"/>
    </row>
    <row r="25" spans="1:6" s="378" customFormat="1" ht="94.5" x14ac:dyDescent="0.25">
      <c r="A25" s="390"/>
      <c r="B25" s="297" t="s">
        <v>387</v>
      </c>
      <c r="C25" s="297"/>
      <c r="D25" s="382"/>
      <c r="E25" s="385"/>
      <c r="F25" s="377"/>
    </row>
    <row r="26" spans="1:6" s="418" customFormat="1" x14ac:dyDescent="0.25">
      <c r="A26" s="414">
        <v>1.1000000000000001</v>
      </c>
      <c r="B26" s="415" t="s">
        <v>389</v>
      </c>
      <c r="C26" s="415" t="s">
        <v>3</v>
      </c>
      <c r="D26" s="414">
        <v>0</v>
      </c>
      <c r="E26" s="416"/>
      <c r="F26" s="417">
        <f>D26*E26</f>
        <v>0</v>
      </c>
    </row>
    <row r="27" spans="1:6" s="421" customFormat="1" x14ac:dyDescent="0.25">
      <c r="A27" s="419">
        <v>1.2</v>
      </c>
      <c r="B27" s="415" t="s">
        <v>390</v>
      </c>
      <c r="C27" s="415" t="s">
        <v>3</v>
      </c>
      <c r="D27" s="414">
        <v>0</v>
      </c>
      <c r="E27" s="420"/>
      <c r="F27" s="417">
        <f>D27*E27</f>
        <v>0</v>
      </c>
    </row>
    <row r="28" spans="1:6" s="86" customFormat="1" x14ac:dyDescent="0.25">
      <c r="A28" s="366">
        <v>1.3</v>
      </c>
      <c r="B28" s="297" t="s">
        <v>391</v>
      </c>
      <c r="C28" s="297" t="s">
        <v>3</v>
      </c>
      <c r="D28" s="382"/>
      <c r="E28" s="386"/>
      <c r="F28" s="179"/>
    </row>
    <row r="29" spans="1:6" s="86" customFormat="1" x14ac:dyDescent="0.25">
      <c r="A29" s="366"/>
      <c r="B29" s="188"/>
      <c r="C29" s="187"/>
      <c r="D29" s="187"/>
      <c r="E29" s="386"/>
      <c r="F29" s="179"/>
    </row>
    <row r="30" spans="1:6" s="86" customFormat="1" ht="31.5" x14ac:dyDescent="0.25">
      <c r="A30" s="366">
        <v>2</v>
      </c>
      <c r="B30" s="301" t="s">
        <v>157</v>
      </c>
      <c r="C30" s="187" t="s">
        <v>151</v>
      </c>
      <c r="D30" s="187">
        <v>9</v>
      </c>
      <c r="E30" s="386"/>
      <c r="F30" s="302">
        <f>D30*E30</f>
        <v>0</v>
      </c>
    </row>
    <row r="31" spans="1:6" s="86" customFormat="1" ht="110.25" x14ac:dyDescent="0.25">
      <c r="A31" s="366">
        <v>3</v>
      </c>
      <c r="B31" s="297" t="s">
        <v>306</v>
      </c>
      <c r="C31" s="187"/>
      <c r="D31" s="187"/>
      <c r="E31" s="386">
        <v>0</v>
      </c>
      <c r="F31" s="302">
        <f t="shared" ref="F31:F36" si="0">D31*E31</f>
        <v>0</v>
      </c>
    </row>
    <row r="32" spans="1:6" s="86" customFormat="1" ht="23.25" customHeight="1" x14ac:dyDescent="0.25">
      <c r="A32" s="366" t="s">
        <v>9</v>
      </c>
      <c r="B32" s="303" t="s">
        <v>158</v>
      </c>
      <c r="C32" s="187" t="s">
        <v>5</v>
      </c>
      <c r="D32" s="187">
        <v>0</v>
      </c>
      <c r="E32" s="386">
        <v>0</v>
      </c>
      <c r="F32" s="302">
        <f t="shared" si="0"/>
        <v>0</v>
      </c>
    </row>
    <row r="33" spans="1:6" s="86" customFormat="1" ht="23.25" customHeight="1" x14ac:dyDescent="0.25">
      <c r="A33" s="366" t="s">
        <v>29</v>
      </c>
      <c r="B33" s="303" t="s">
        <v>159</v>
      </c>
      <c r="C33" s="187" t="s">
        <v>5</v>
      </c>
      <c r="D33" s="187">
        <v>250</v>
      </c>
      <c r="E33" s="386">
        <v>0</v>
      </c>
      <c r="F33" s="302">
        <f t="shared" si="0"/>
        <v>0</v>
      </c>
    </row>
    <row r="34" spans="1:6" s="86" customFormat="1" ht="23.25" customHeight="1" x14ac:dyDescent="0.25">
      <c r="A34" s="366" t="s">
        <v>30</v>
      </c>
      <c r="B34" s="304" t="s">
        <v>160</v>
      </c>
      <c r="C34" s="187" t="s">
        <v>5</v>
      </c>
      <c r="D34" s="187">
        <v>0</v>
      </c>
      <c r="E34" s="386">
        <v>0</v>
      </c>
      <c r="F34" s="302">
        <f t="shared" si="0"/>
        <v>0</v>
      </c>
    </row>
    <row r="35" spans="1:6" s="86" customFormat="1" ht="31.5" x14ac:dyDescent="0.25">
      <c r="A35" s="366">
        <v>4</v>
      </c>
      <c r="B35" s="297" t="s">
        <v>307</v>
      </c>
      <c r="C35" s="187" t="s">
        <v>5</v>
      </c>
      <c r="D35" s="187">
        <v>350</v>
      </c>
      <c r="E35" s="386">
        <v>0</v>
      </c>
      <c r="F35" s="302">
        <f t="shared" si="0"/>
        <v>0</v>
      </c>
    </row>
    <row r="36" spans="1:6" s="86" customFormat="1" ht="37.15" customHeight="1" x14ac:dyDescent="0.2">
      <c r="A36" s="366">
        <v>5</v>
      </c>
      <c r="B36" s="376" t="s">
        <v>386</v>
      </c>
      <c r="C36" s="375" t="s">
        <v>151</v>
      </c>
      <c r="D36" s="375">
        <v>9</v>
      </c>
      <c r="E36" s="387">
        <v>0</v>
      </c>
      <c r="F36" s="374">
        <f t="shared" si="0"/>
        <v>0</v>
      </c>
    </row>
    <row r="37" spans="1:6" s="85" customFormat="1" x14ac:dyDescent="0.25">
      <c r="A37" s="371"/>
      <c r="B37" s="175" t="s">
        <v>161</v>
      </c>
      <c r="C37" s="548"/>
      <c r="D37" s="548"/>
      <c r="E37" s="388"/>
      <c r="F37" s="305">
        <f>SUM(F26:F36)</f>
        <v>0</v>
      </c>
    </row>
    <row r="42" spans="1:6" x14ac:dyDescent="0.25">
      <c r="F42" s="84"/>
    </row>
  </sheetData>
  <mergeCells count="2">
    <mergeCell ref="D1:F1"/>
    <mergeCell ref="C37:D37"/>
  </mergeCells>
  <pageMargins left="0.7" right="0.7" top="0.75" bottom="0.75" header="0.3" footer="0.3"/>
  <pageSetup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view="pageBreakPreview" topLeftCell="A7" zoomScale="112" zoomScaleNormal="89" zoomScaleSheetLayoutView="112" workbookViewId="0">
      <selection activeCell="D4" sqref="D4"/>
    </sheetView>
  </sheetViews>
  <sheetFormatPr defaultColWidth="9.140625" defaultRowHeight="12.75" x14ac:dyDescent="0.2"/>
  <cols>
    <col min="1" max="1" width="7" style="92" customWidth="1"/>
    <col min="2" max="2" width="85.7109375" style="92" customWidth="1"/>
    <col min="3" max="3" width="6.140625" style="92" customWidth="1"/>
    <col min="4" max="4" width="19.5703125" style="93" bestFit="1" customWidth="1"/>
    <col min="5" max="5" width="5.7109375" style="92" customWidth="1"/>
    <col min="6" max="6" width="14" style="92" bestFit="1" customWidth="1"/>
    <col min="7" max="7" width="12.140625" style="92" customWidth="1"/>
    <col min="8" max="8" width="14.5703125" style="92" customWidth="1"/>
    <col min="9" max="10" width="14" style="92" bestFit="1" customWidth="1"/>
    <col min="11" max="16384" width="9.140625" style="92"/>
  </cols>
  <sheetData>
    <row r="1" spans="1:4" ht="13.5" thickBot="1" x14ac:dyDescent="0.25"/>
    <row r="2" spans="1:4" s="95" customFormat="1" ht="18.75" customHeight="1" x14ac:dyDescent="0.2">
      <c r="A2" s="94"/>
      <c r="B2" s="549" t="s">
        <v>427</v>
      </c>
      <c r="C2" s="550"/>
      <c r="D2" s="551"/>
    </row>
    <row r="3" spans="1:4" ht="18" customHeight="1" thickBot="1" x14ac:dyDescent="0.25">
      <c r="B3" s="552"/>
      <c r="C3" s="553"/>
      <c r="D3" s="554"/>
    </row>
    <row r="4" spans="1:4" ht="20.100000000000001" customHeight="1" x14ac:dyDescent="0.2">
      <c r="B4" s="96" t="s">
        <v>162</v>
      </c>
      <c r="C4" s="96" t="s">
        <v>163</v>
      </c>
      <c r="D4" s="97">
        <f>'Electrical Wiring'!F81</f>
        <v>0</v>
      </c>
    </row>
    <row r="5" spans="1:4" ht="20.100000000000001" customHeight="1" x14ac:dyDescent="0.2">
      <c r="B5" s="98"/>
      <c r="C5" s="98"/>
      <c r="D5" s="99"/>
    </row>
    <row r="6" spans="1:4" ht="20.100000000000001" customHeight="1" x14ac:dyDescent="0.2">
      <c r="B6" s="98" t="s">
        <v>164</v>
      </c>
      <c r="C6" s="98" t="s">
        <v>163</v>
      </c>
      <c r="D6" s="99">
        <f>Switchgear!F32</f>
        <v>0</v>
      </c>
    </row>
    <row r="7" spans="1:4" ht="20.100000000000001" customHeight="1" x14ac:dyDescent="0.2">
      <c r="B7" s="98"/>
      <c r="C7" s="98"/>
      <c r="D7" s="99"/>
    </row>
    <row r="8" spans="1:4" ht="20.100000000000001" customHeight="1" x14ac:dyDescent="0.2">
      <c r="B8" s="98" t="s">
        <v>165</v>
      </c>
      <c r="C8" s="98" t="s">
        <v>163</v>
      </c>
      <c r="D8" s="99">
        <f>'Feeder &amp; Sub Feeder'!F26</f>
        <v>0</v>
      </c>
    </row>
    <row r="9" spans="1:4" ht="20.100000000000001" customHeight="1" x14ac:dyDescent="0.2">
      <c r="B9" s="98"/>
      <c r="C9" s="98"/>
      <c r="D9" s="99"/>
    </row>
    <row r="10" spans="1:4" ht="20.100000000000001" customHeight="1" x14ac:dyDescent="0.2">
      <c r="B10" s="98" t="s">
        <v>166</v>
      </c>
      <c r="C10" s="98" t="s">
        <v>163</v>
      </c>
      <c r="D10" s="99">
        <f>'Telephone sys'!F10</f>
        <v>0</v>
      </c>
    </row>
    <row r="11" spans="1:4" ht="20.100000000000001" customHeight="1" x14ac:dyDescent="0.2">
      <c r="B11" s="98"/>
      <c r="C11" s="98"/>
      <c r="D11" s="99"/>
    </row>
    <row r="12" spans="1:4" ht="20.100000000000001" customHeight="1" x14ac:dyDescent="0.2">
      <c r="B12" s="98" t="s">
        <v>167</v>
      </c>
      <c r="C12" s="98" t="s">
        <v>163</v>
      </c>
      <c r="D12" s="99">
        <f>'Computer net working'!F13</f>
        <v>0</v>
      </c>
    </row>
    <row r="13" spans="1:4" ht="20.100000000000001" customHeight="1" x14ac:dyDescent="0.2">
      <c r="B13" s="98"/>
      <c r="C13" s="98"/>
      <c r="D13" s="99"/>
    </row>
    <row r="14" spans="1:4" ht="20.100000000000001" customHeight="1" x14ac:dyDescent="0.2">
      <c r="B14" s="98" t="s">
        <v>168</v>
      </c>
      <c r="C14" s="98" t="s">
        <v>163</v>
      </c>
      <c r="D14" s="99">
        <f>'Panic Alarm'!F7</f>
        <v>0</v>
      </c>
    </row>
    <row r="15" spans="1:4" ht="20.100000000000001" customHeight="1" x14ac:dyDescent="0.2">
      <c r="B15" s="98"/>
      <c r="C15" s="98"/>
      <c r="D15" s="99"/>
    </row>
    <row r="16" spans="1:4" ht="20.100000000000001" customHeight="1" x14ac:dyDescent="0.2">
      <c r="B16" s="98" t="s">
        <v>169</v>
      </c>
      <c r="C16" s="98" t="s">
        <v>163</v>
      </c>
      <c r="D16" s="100">
        <f>'Earthing sys'!F14</f>
        <v>0</v>
      </c>
    </row>
    <row r="17" spans="2:10" ht="20.100000000000001" customHeight="1" x14ac:dyDescent="0.2">
      <c r="B17" s="98"/>
      <c r="C17" s="98"/>
      <c r="D17" s="99"/>
    </row>
    <row r="18" spans="2:10" ht="20.100000000000001" customHeight="1" x14ac:dyDescent="0.2">
      <c r="B18" s="98" t="s">
        <v>170</v>
      </c>
      <c r="C18" s="98" t="s">
        <v>163</v>
      </c>
      <c r="D18" s="99">
        <f>CCTV!F10</f>
        <v>0</v>
      </c>
      <c r="H18" s="275"/>
    </row>
    <row r="19" spans="2:10" ht="20.100000000000001" customHeight="1" thickBot="1" x14ac:dyDescent="0.25">
      <c r="B19" s="98"/>
      <c r="C19" s="98"/>
      <c r="D19" s="99"/>
      <c r="F19" s="275"/>
      <c r="H19" s="281"/>
      <c r="I19" s="275"/>
    </row>
    <row r="20" spans="2:10" ht="23.25" customHeight="1" thickBot="1" x14ac:dyDescent="0.3">
      <c r="B20" s="555" t="s">
        <v>171</v>
      </c>
      <c r="C20" s="556"/>
      <c r="D20" s="101">
        <f>SUM(D4:D19)</f>
        <v>0</v>
      </c>
      <c r="F20" s="275"/>
      <c r="G20" s="275"/>
    </row>
    <row r="21" spans="2:10" ht="27" customHeight="1" thickBot="1" x14ac:dyDescent="0.25">
      <c r="B21" s="557"/>
      <c r="C21" s="558"/>
      <c r="D21" s="102"/>
      <c r="G21" s="275"/>
      <c r="H21" s="103"/>
      <c r="J21" s="103"/>
    </row>
  </sheetData>
  <mergeCells count="3">
    <mergeCell ref="B2:D3"/>
    <mergeCell ref="B20:C20"/>
    <mergeCell ref="B21:C21"/>
  </mergeCells>
  <printOptions horizontalCentered="1" verticalCentered="1"/>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84"/>
  <sheetViews>
    <sheetView showGridLines="0" view="pageBreakPreview" topLeftCell="A74" zoomScale="120" zoomScaleNormal="115" zoomScaleSheetLayoutView="120" workbookViewId="0">
      <selection activeCell="D82" sqref="D82"/>
    </sheetView>
  </sheetViews>
  <sheetFormatPr defaultColWidth="8.85546875" defaultRowHeight="15" x14ac:dyDescent="0.25"/>
  <cols>
    <col min="1" max="1" width="8.42578125" style="140" customWidth="1"/>
    <col min="2" max="2" width="72.28515625" style="144" customWidth="1"/>
    <col min="3" max="3" width="7.28515625" style="106" customWidth="1"/>
    <col min="4" max="4" width="8.85546875" style="153" customWidth="1"/>
    <col min="5" max="5" width="11.42578125" style="497" bestFit="1" customWidth="1"/>
    <col min="6" max="6" width="17.7109375" style="147" bestFit="1" customWidth="1"/>
    <col min="7" max="16384" width="8.85546875" style="92"/>
  </cols>
  <sheetData>
    <row r="1" spans="1:6" ht="42.75" customHeight="1" thickBot="1" x14ac:dyDescent="0.25">
      <c r="A1" s="104"/>
      <c r="B1" s="105" t="s">
        <v>172</v>
      </c>
      <c r="C1" s="106" t="s">
        <v>34</v>
      </c>
      <c r="D1" s="559"/>
      <c r="E1" s="559"/>
      <c r="F1" s="559"/>
    </row>
    <row r="2" spans="1:6" ht="29.25" thickBot="1" x14ac:dyDescent="0.25">
      <c r="A2" s="107" t="s">
        <v>60</v>
      </c>
      <c r="B2" s="107" t="s">
        <v>11</v>
      </c>
      <c r="C2" s="108" t="s">
        <v>12</v>
      </c>
      <c r="D2" s="109" t="s">
        <v>13</v>
      </c>
      <c r="E2" s="489" t="s">
        <v>23</v>
      </c>
      <c r="F2" s="110" t="s">
        <v>59</v>
      </c>
    </row>
    <row r="3" spans="1:6" s="95" customFormat="1" x14ac:dyDescent="0.25">
      <c r="A3" s="159">
        <v>1</v>
      </c>
      <c r="B3" s="163" t="s">
        <v>393</v>
      </c>
      <c r="C3" s="117"/>
      <c r="D3" s="392"/>
      <c r="E3" s="490"/>
      <c r="F3" s="116"/>
    </row>
    <row r="4" spans="1:6" ht="135" x14ac:dyDescent="0.25">
      <c r="A4" s="111">
        <v>1.1000000000000001</v>
      </c>
      <c r="B4" s="112" t="s">
        <v>173</v>
      </c>
      <c r="C4" s="113" t="s">
        <v>151</v>
      </c>
      <c r="D4" s="114">
        <v>12</v>
      </c>
      <c r="E4" s="491"/>
      <c r="F4" s="116">
        <f>D4*E4</f>
        <v>0</v>
      </c>
    </row>
    <row r="5" spans="1:6" x14ac:dyDescent="0.25">
      <c r="A5" s="111">
        <v>1.2</v>
      </c>
      <c r="B5" s="112" t="s">
        <v>394</v>
      </c>
      <c r="C5" s="113" t="s">
        <v>151</v>
      </c>
      <c r="D5" s="114">
        <v>17</v>
      </c>
      <c r="E5" s="491"/>
      <c r="F5" s="116">
        <f>D5*E5</f>
        <v>0</v>
      </c>
    </row>
    <row r="6" spans="1:6" ht="30" x14ac:dyDescent="0.25">
      <c r="A6" s="111">
        <v>1.3</v>
      </c>
      <c r="B6" s="112" t="s">
        <v>395</v>
      </c>
      <c r="C6" s="133" t="s">
        <v>151</v>
      </c>
      <c r="D6" s="237">
        <v>14</v>
      </c>
      <c r="E6" s="491"/>
      <c r="F6" s="118">
        <f t="shared" ref="F6:F80" si="0">D6*E6</f>
        <v>0</v>
      </c>
    </row>
    <row r="7" spans="1:6" x14ac:dyDescent="0.25">
      <c r="A7" s="111"/>
      <c r="B7" s="112"/>
      <c r="C7" s="118"/>
      <c r="D7" s="237"/>
      <c r="E7" s="491"/>
      <c r="F7" s="118"/>
    </row>
    <row r="8" spans="1:6" ht="30" x14ac:dyDescent="0.25">
      <c r="A8" s="111">
        <v>2</v>
      </c>
      <c r="B8" s="112" t="s">
        <v>174</v>
      </c>
      <c r="C8" s="133" t="s">
        <v>151</v>
      </c>
      <c r="D8" s="237">
        <v>2</v>
      </c>
      <c r="E8" s="491"/>
      <c r="F8" s="118">
        <f t="shared" si="0"/>
        <v>0</v>
      </c>
    </row>
    <row r="9" spans="1:6" x14ac:dyDescent="0.25">
      <c r="A9" s="111"/>
      <c r="B9" s="112"/>
      <c r="C9" s="118"/>
      <c r="D9" s="135"/>
      <c r="E9" s="491"/>
      <c r="F9" s="118"/>
    </row>
    <row r="10" spans="1:6" ht="30" x14ac:dyDescent="0.25">
      <c r="A10" s="111">
        <v>3</v>
      </c>
      <c r="B10" s="112" t="s">
        <v>175</v>
      </c>
      <c r="C10" s="133" t="s">
        <v>151</v>
      </c>
      <c r="D10" s="135">
        <v>3</v>
      </c>
      <c r="E10" s="491"/>
      <c r="F10" s="118">
        <f t="shared" si="0"/>
        <v>0</v>
      </c>
    </row>
    <row r="11" spans="1:6" ht="30" x14ac:dyDescent="0.25">
      <c r="A11" s="111">
        <v>4</v>
      </c>
      <c r="B11" s="112" t="s">
        <v>176</v>
      </c>
      <c r="C11" s="133" t="s">
        <v>151</v>
      </c>
      <c r="D11" s="135">
        <v>0</v>
      </c>
      <c r="E11" s="491"/>
      <c r="F11" s="118"/>
    </row>
    <row r="12" spans="1:6" ht="30" x14ac:dyDescent="0.25">
      <c r="A12" s="111">
        <v>5</v>
      </c>
      <c r="B12" s="112" t="s">
        <v>177</v>
      </c>
      <c r="C12" s="133" t="s">
        <v>3</v>
      </c>
      <c r="D12" s="115">
        <v>1</v>
      </c>
      <c r="E12" s="491"/>
      <c r="F12" s="118">
        <f t="shared" si="0"/>
        <v>0</v>
      </c>
    </row>
    <row r="13" spans="1:6" x14ac:dyDescent="0.25">
      <c r="A13" s="111"/>
      <c r="B13" s="112"/>
      <c r="C13" s="113"/>
      <c r="D13" s="119"/>
      <c r="E13" s="491"/>
      <c r="F13" s="118"/>
    </row>
    <row r="14" spans="1:6" ht="30" x14ac:dyDescent="0.25">
      <c r="A14" s="111">
        <v>6</v>
      </c>
      <c r="B14" s="112" t="s">
        <v>178</v>
      </c>
      <c r="C14" s="117"/>
      <c r="D14" s="121"/>
      <c r="E14" s="491"/>
      <c r="F14" s="118"/>
    </row>
    <row r="15" spans="1:6" x14ac:dyDescent="0.25">
      <c r="A15" s="111" t="s">
        <v>28</v>
      </c>
      <c r="B15" s="112" t="s">
        <v>179</v>
      </c>
      <c r="C15" s="113" t="s">
        <v>151</v>
      </c>
      <c r="D15" s="123">
        <v>0</v>
      </c>
      <c r="E15" s="491"/>
      <c r="F15" s="118"/>
    </row>
    <row r="16" spans="1:6" ht="30" x14ac:dyDescent="0.25">
      <c r="A16" s="111" t="s">
        <v>29</v>
      </c>
      <c r="B16" s="112" t="s">
        <v>180</v>
      </c>
      <c r="C16" s="113" t="s">
        <v>151</v>
      </c>
      <c r="D16" s="123">
        <v>2</v>
      </c>
      <c r="E16" s="491"/>
      <c r="F16" s="118">
        <f t="shared" si="0"/>
        <v>0</v>
      </c>
    </row>
    <row r="17" spans="1:6" x14ac:dyDescent="0.25">
      <c r="A17" s="111" t="s">
        <v>30</v>
      </c>
      <c r="B17" s="112" t="s">
        <v>181</v>
      </c>
      <c r="C17" s="113" t="s">
        <v>151</v>
      </c>
      <c r="D17" s="123">
        <v>5</v>
      </c>
      <c r="E17" s="491"/>
      <c r="F17" s="118">
        <f t="shared" si="0"/>
        <v>0</v>
      </c>
    </row>
    <row r="18" spans="1:6" x14ac:dyDescent="0.25">
      <c r="A18" s="111" t="s">
        <v>31</v>
      </c>
      <c r="B18" s="112" t="s">
        <v>182</v>
      </c>
      <c r="C18" s="113" t="s">
        <v>151</v>
      </c>
      <c r="D18" s="123">
        <v>5</v>
      </c>
      <c r="E18" s="491"/>
      <c r="F18" s="118">
        <f t="shared" si="0"/>
        <v>0</v>
      </c>
    </row>
    <row r="19" spans="1:6" x14ac:dyDescent="0.25">
      <c r="A19" s="111" t="s">
        <v>78</v>
      </c>
      <c r="B19" s="112" t="s">
        <v>183</v>
      </c>
      <c r="C19" s="113" t="s">
        <v>151</v>
      </c>
      <c r="D19" s="123">
        <v>0</v>
      </c>
      <c r="E19" s="491"/>
      <c r="F19" s="118"/>
    </row>
    <row r="20" spans="1:6" x14ac:dyDescent="0.25">
      <c r="A20" s="122" t="s">
        <v>79</v>
      </c>
      <c r="B20" s="112" t="s">
        <v>184</v>
      </c>
      <c r="C20" s="123" t="s">
        <v>3</v>
      </c>
      <c r="D20" s="123">
        <v>2</v>
      </c>
      <c r="E20" s="491"/>
      <c r="F20" s="118">
        <f t="shared" si="0"/>
        <v>0</v>
      </c>
    </row>
    <row r="21" spans="1:6" s="95" customFormat="1" ht="14.25" x14ac:dyDescent="0.2">
      <c r="A21" s="393">
        <v>7</v>
      </c>
      <c r="B21" s="163" t="s">
        <v>396</v>
      </c>
      <c r="C21" s="130"/>
      <c r="D21" s="130"/>
      <c r="E21" s="490"/>
      <c r="F21" s="118"/>
    </row>
    <row r="22" spans="1:6" ht="74.25" x14ac:dyDescent="0.25">
      <c r="A22" s="122">
        <v>7.1</v>
      </c>
      <c r="B22" s="124" t="s">
        <v>185</v>
      </c>
      <c r="C22" s="123" t="s">
        <v>3</v>
      </c>
      <c r="D22" s="123">
        <v>32</v>
      </c>
      <c r="E22" s="491"/>
      <c r="F22" s="118">
        <f t="shared" si="0"/>
        <v>0</v>
      </c>
    </row>
    <row r="23" spans="1:6" x14ac:dyDescent="0.25">
      <c r="A23" s="125">
        <v>7.2</v>
      </c>
      <c r="B23" s="126" t="s">
        <v>186</v>
      </c>
      <c r="C23" s="123" t="s">
        <v>3</v>
      </c>
      <c r="D23" s="394">
        <v>23</v>
      </c>
      <c r="E23" s="491"/>
      <c r="F23" s="129">
        <f t="shared" si="0"/>
        <v>0</v>
      </c>
    </row>
    <row r="24" spans="1:6" s="95" customFormat="1" ht="14.25" x14ac:dyDescent="0.2">
      <c r="A24" s="393">
        <v>8</v>
      </c>
      <c r="B24" s="163" t="s">
        <v>398</v>
      </c>
      <c r="C24" s="130"/>
      <c r="D24" s="130"/>
      <c r="E24" s="490"/>
      <c r="F24" s="118"/>
    </row>
    <row r="25" spans="1:6" ht="75" x14ac:dyDescent="0.25">
      <c r="A25" s="122">
        <v>8.1</v>
      </c>
      <c r="B25" s="124" t="s">
        <v>399</v>
      </c>
      <c r="C25" s="123" t="s">
        <v>3</v>
      </c>
      <c r="D25" s="119">
        <v>2</v>
      </c>
      <c r="E25" s="491"/>
      <c r="F25" s="129">
        <f t="shared" si="0"/>
        <v>0</v>
      </c>
    </row>
    <row r="26" spans="1:6" x14ac:dyDescent="0.25">
      <c r="A26" s="122">
        <v>8.1999999999999993</v>
      </c>
      <c r="B26" s="124" t="s">
        <v>397</v>
      </c>
      <c r="C26" s="123" t="s">
        <v>3</v>
      </c>
      <c r="D26" s="119">
        <v>2</v>
      </c>
      <c r="E26" s="491"/>
      <c r="F26" s="129">
        <f t="shared" si="0"/>
        <v>0</v>
      </c>
    </row>
    <row r="27" spans="1:6" ht="45" x14ac:dyDescent="0.25">
      <c r="A27" s="122">
        <v>9</v>
      </c>
      <c r="B27" s="124" t="s">
        <v>187</v>
      </c>
      <c r="C27" s="123" t="s">
        <v>151</v>
      </c>
      <c r="D27" s="119">
        <v>2</v>
      </c>
      <c r="E27" s="491"/>
      <c r="F27" s="129"/>
    </row>
    <row r="28" spans="1:6" ht="60" x14ac:dyDescent="0.25">
      <c r="A28" s="122">
        <v>10</v>
      </c>
      <c r="B28" s="124" t="s">
        <v>188</v>
      </c>
      <c r="C28" s="123" t="s">
        <v>151</v>
      </c>
      <c r="D28" s="119">
        <v>4</v>
      </c>
      <c r="E28" s="491"/>
      <c r="F28" s="118">
        <f t="shared" si="0"/>
        <v>0</v>
      </c>
    </row>
    <row r="29" spans="1:6" x14ac:dyDescent="0.25">
      <c r="A29" s="122">
        <v>11</v>
      </c>
      <c r="B29" s="124" t="s">
        <v>189</v>
      </c>
      <c r="C29" s="123" t="s">
        <v>151</v>
      </c>
      <c r="D29" s="119">
        <v>2</v>
      </c>
      <c r="E29" s="491"/>
      <c r="F29" s="118">
        <f t="shared" si="0"/>
        <v>0</v>
      </c>
    </row>
    <row r="30" spans="1:6" ht="60" x14ac:dyDescent="0.25">
      <c r="A30" s="122">
        <v>12</v>
      </c>
      <c r="B30" s="124" t="s">
        <v>190</v>
      </c>
      <c r="C30" s="123" t="s">
        <v>151</v>
      </c>
      <c r="D30" s="119">
        <v>10</v>
      </c>
      <c r="E30" s="491"/>
      <c r="F30" s="118">
        <f t="shared" si="0"/>
        <v>0</v>
      </c>
    </row>
    <row r="31" spans="1:6" s="95" customFormat="1" ht="14.25" x14ac:dyDescent="0.2">
      <c r="A31" s="393"/>
      <c r="B31" s="232" t="s">
        <v>400</v>
      </c>
      <c r="C31" s="130"/>
      <c r="D31" s="121"/>
      <c r="E31" s="490"/>
      <c r="F31" s="118"/>
    </row>
    <row r="32" spans="1:6" ht="89.25" x14ac:dyDescent="0.25">
      <c r="A32" s="122">
        <v>13</v>
      </c>
      <c r="B32" s="124" t="s">
        <v>191</v>
      </c>
      <c r="C32" s="123" t="s">
        <v>151</v>
      </c>
      <c r="D32" s="119">
        <v>10</v>
      </c>
      <c r="E32" s="491"/>
      <c r="F32" s="118">
        <f t="shared" si="0"/>
        <v>0</v>
      </c>
    </row>
    <row r="33" spans="1:6" x14ac:dyDescent="0.25">
      <c r="A33" s="122"/>
      <c r="B33" s="124"/>
      <c r="C33" s="130"/>
      <c r="D33" s="119"/>
      <c r="E33" s="491"/>
      <c r="F33" s="118">
        <f t="shared" si="0"/>
        <v>0</v>
      </c>
    </row>
    <row r="34" spans="1:6" ht="60" x14ac:dyDescent="0.25">
      <c r="A34" s="122">
        <v>14</v>
      </c>
      <c r="B34" s="124" t="s">
        <v>192</v>
      </c>
      <c r="C34" s="123" t="s">
        <v>151</v>
      </c>
      <c r="D34" s="119">
        <v>30</v>
      </c>
      <c r="E34" s="491"/>
      <c r="F34" s="118">
        <f t="shared" si="0"/>
        <v>0</v>
      </c>
    </row>
    <row r="35" spans="1:6" x14ac:dyDescent="0.25">
      <c r="A35" s="122"/>
      <c r="B35" s="124"/>
      <c r="C35" s="130"/>
      <c r="D35" s="121"/>
      <c r="E35" s="491"/>
      <c r="F35" s="118"/>
    </row>
    <row r="36" spans="1:6" s="427" customFormat="1" ht="54" customHeight="1" x14ac:dyDescent="0.25">
      <c r="A36" s="422">
        <v>15</v>
      </c>
      <c r="B36" s="423" t="s">
        <v>193</v>
      </c>
      <c r="C36" s="424" t="s">
        <v>151</v>
      </c>
      <c r="D36" s="425">
        <v>1</v>
      </c>
      <c r="E36" s="492"/>
      <c r="F36" s="426">
        <f t="shared" si="0"/>
        <v>0</v>
      </c>
    </row>
    <row r="37" spans="1:6" s="427" customFormat="1" ht="30" x14ac:dyDescent="0.25">
      <c r="A37" s="422">
        <v>16</v>
      </c>
      <c r="B37" s="423" t="s">
        <v>194</v>
      </c>
      <c r="C37" s="424" t="s">
        <v>3</v>
      </c>
      <c r="D37" s="425">
        <v>0</v>
      </c>
      <c r="E37" s="492"/>
      <c r="F37" s="426">
        <f t="shared" si="0"/>
        <v>0</v>
      </c>
    </row>
    <row r="38" spans="1:6" ht="30" x14ac:dyDescent="0.25">
      <c r="A38" s="122">
        <v>17</v>
      </c>
      <c r="B38" s="124" t="s">
        <v>195</v>
      </c>
      <c r="C38" s="123" t="s">
        <v>3</v>
      </c>
      <c r="D38" s="119">
        <v>0</v>
      </c>
      <c r="E38" s="491"/>
      <c r="F38" s="118"/>
    </row>
    <row r="39" spans="1:6" hidden="1" x14ac:dyDescent="0.25">
      <c r="A39" s="122" t="s">
        <v>196</v>
      </c>
      <c r="B39" s="124" t="s">
        <v>197</v>
      </c>
      <c r="C39" s="130"/>
      <c r="D39" s="121"/>
      <c r="E39" s="491"/>
      <c r="F39" s="118">
        <f t="shared" si="0"/>
        <v>0</v>
      </c>
    </row>
    <row r="40" spans="1:6" hidden="1" x14ac:dyDescent="0.25">
      <c r="A40" s="122" t="s">
        <v>198</v>
      </c>
      <c r="B40" s="124" t="s">
        <v>199</v>
      </c>
      <c r="C40" s="130"/>
      <c r="D40" s="121"/>
      <c r="E40" s="491"/>
      <c r="F40" s="118"/>
    </row>
    <row r="41" spans="1:6" hidden="1" x14ac:dyDescent="0.25">
      <c r="A41" s="122" t="s">
        <v>200</v>
      </c>
      <c r="B41" s="124" t="s">
        <v>201</v>
      </c>
      <c r="C41" s="130"/>
      <c r="D41" s="121"/>
      <c r="E41" s="491"/>
      <c r="F41" s="118">
        <f t="shared" si="0"/>
        <v>0</v>
      </c>
    </row>
    <row r="42" spans="1:6" x14ac:dyDescent="0.25">
      <c r="A42" s="122"/>
      <c r="B42" s="124"/>
      <c r="C42" s="130"/>
      <c r="D42" s="121"/>
      <c r="E42" s="491"/>
      <c r="F42" s="118"/>
    </row>
    <row r="43" spans="1:6" ht="30" x14ac:dyDescent="0.25">
      <c r="A43" s="111">
        <v>18</v>
      </c>
      <c r="B43" s="112" t="s">
        <v>202</v>
      </c>
      <c r="C43" s="113" t="s">
        <v>3</v>
      </c>
      <c r="D43" s="120">
        <v>22</v>
      </c>
      <c r="E43" s="491"/>
      <c r="F43" s="118">
        <f t="shared" si="0"/>
        <v>0</v>
      </c>
    </row>
    <row r="44" spans="1:6" hidden="1" x14ac:dyDescent="0.25">
      <c r="A44" s="111"/>
      <c r="B44" s="112" t="s">
        <v>197</v>
      </c>
      <c r="C44" s="117"/>
      <c r="D44" s="131"/>
      <c r="E44" s="491"/>
      <c r="F44" s="118">
        <f t="shared" si="0"/>
        <v>0</v>
      </c>
    </row>
    <row r="45" spans="1:6" hidden="1" x14ac:dyDescent="0.25">
      <c r="A45" s="111"/>
      <c r="B45" s="112" t="s">
        <v>199</v>
      </c>
      <c r="C45" s="117"/>
      <c r="D45" s="131"/>
      <c r="E45" s="491"/>
      <c r="F45" s="118">
        <f t="shared" si="0"/>
        <v>0</v>
      </c>
    </row>
    <row r="46" spans="1:6" hidden="1" x14ac:dyDescent="0.25">
      <c r="A46" s="111"/>
      <c r="B46" s="112" t="s">
        <v>201</v>
      </c>
      <c r="C46" s="117"/>
      <c r="D46" s="131"/>
      <c r="E46" s="491"/>
      <c r="F46" s="118">
        <f t="shared" si="0"/>
        <v>0</v>
      </c>
    </row>
    <row r="47" spans="1:6" ht="30" x14ac:dyDescent="0.25">
      <c r="A47" s="111">
        <v>19</v>
      </c>
      <c r="B47" s="112" t="s">
        <v>203</v>
      </c>
      <c r="C47" s="113" t="s">
        <v>151</v>
      </c>
      <c r="D47" s="120">
        <v>0</v>
      </c>
      <c r="E47" s="491"/>
      <c r="F47" s="118"/>
    </row>
    <row r="48" spans="1:6" hidden="1" x14ac:dyDescent="0.25">
      <c r="A48" s="111" t="s">
        <v>196</v>
      </c>
      <c r="B48" s="112" t="s">
        <v>197</v>
      </c>
      <c r="C48" s="113"/>
      <c r="D48" s="131"/>
      <c r="E48" s="491"/>
      <c r="F48" s="118">
        <f t="shared" si="0"/>
        <v>0</v>
      </c>
    </row>
    <row r="49" spans="1:6" hidden="1" x14ac:dyDescent="0.25">
      <c r="A49" s="111" t="s">
        <v>198</v>
      </c>
      <c r="B49" s="112" t="s">
        <v>199</v>
      </c>
      <c r="C49" s="113"/>
      <c r="D49" s="131"/>
      <c r="E49" s="491"/>
      <c r="F49" s="118">
        <f t="shared" si="0"/>
        <v>0</v>
      </c>
    </row>
    <row r="50" spans="1:6" hidden="1" x14ac:dyDescent="0.25">
      <c r="A50" s="111" t="s">
        <v>200</v>
      </c>
      <c r="B50" s="112" t="s">
        <v>201</v>
      </c>
      <c r="C50" s="113"/>
      <c r="D50" s="120"/>
      <c r="E50" s="491"/>
      <c r="F50" s="118">
        <f t="shared" si="0"/>
        <v>0</v>
      </c>
    </row>
    <row r="51" spans="1:6" s="427" customFormat="1" ht="30" x14ac:dyDescent="0.25">
      <c r="A51" s="422">
        <v>20</v>
      </c>
      <c r="B51" s="423" t="s">
        <v>204</v>
      </c>
      <c r="C51" s="424" t="s">
        <v>151</v>
      </c>
      <c r="D51" s="425">
        <v>10</v>
      </c>
      <c r="E51" s="492"/>
      <c r="F51" s="426">
        <f t="shared" si="0"/>
        <v>0</v>
      </c>
    </row>
    <row r="52" spans="1:6" hidden="1" x14ac:dyDescent="0.25">
      <c r="A52" s="111" t="s">
        <v>196</v>
      </c>
      <c r="B52" s="112" t="s">
        <v>197</v>
      </c>
      <c r="C52" s="113"/>
      <c r="D52" s="120"/>
      <c r="E52" s="491"/>
      <c r="F52" s="118">
        <f t="shared" si="0"/>
        <v>0</v>
      </c>
    </row>
    <row r="53" spans="1:6" hidden="1" x14ac:dyDescent="0.25">
      <c r="A53" s="111" t="s">
        <v>198</v>
      </c>
      <c r="B53" s="112" t="s">
        <v>199</v>
      </c>
      <c r="C53" s="113"/>
      <c r="D53" s="120"/>
      <c r="E53" s="491"/>
      <c r="F53" s="118">
        <f t="shared" si="0"/>
        <v>0</v>
      </c>
    </row>
    <row r="54" spans="1:6" hidden="1" x14ac:dyDescent="0.25">
      <c r="A54" s="111" t="s">
        <v>200</v>
      </c>
      <c r="B54" s="112" t="s">
        <v>201</v>
      </c>
      <c r="C54" s="113"/>
      <c r="D54" s="120"/>
      <c r="E54" s="491"/>
      <c r="F54" s="118">
        <f t="shared" si="0"/>
        <v>0</v>
      </c>
    </row>
    <row r="55" spans="1:6" x14ac:dyDescent="0.25">
      <c r="A55" s="111"/>
      <c r="B55" s="112"/>
      <c r="C55" s="113"/>
      <c r="D55" s="120"/>
      <c r="E55" s="491"/>
      <c r="F55" s="118"/>
    </row>
    <row r="56" spans="1:6" ht="45" x14ac:dyDescent="0.25">
      <c r="A56" s="111">
        <v>21</v>
      </c>
      <c r="B56" s="112" t="s">
        <v>205</v>
      </c>
      <c r="C56" s="113" t="s">
        <v>3</v>
      </c>
      <c r="D56" s="120">
        <v>15</v>
      </c>
      <c r="E56" s="491"/>
      <c r="F56" s="118">
        <f t="shared" si="0"/>
        <v>0</v>
      </c>
    </row>
    <row r="57" spans="1:6" hidden="1" x14ac:dyDescent="0.25">
      <c r="A57" s="111" t="s">
        <v>196</v>
      </c>
      <c r="B57" s="132" t="s">
        <v>197</v>
      </c>
      <c r="C57" s="113"/>
      <c r="D57" s="120"/>
      <c r="E57" s="491"/>
      <c r="F57" s="118">
        <f t="shared" si="0"/>
        <v>0</v>
      </c>
    </row>
    <row r="58" spans="1:6" hidden="1" x14ac:dyDescent="0.25">
      <c r="A58" s="111" t="s">
        <v>198</v>
      </c>
      <c r="B58" s="132" t="s">
        <v>199</v>
      </c>
      <c r="C58" s="113"/>
      <c r="D58" s="120"/>
      <c r="E58" s="491"/>
      <c r="F58" s="118">
        <f t="shared" si="0"/>
        <v>0</v>
      </c>
    </row>
    <row r="59" spans="1:6" hidden="1" x14ac:dyDescent="0.25">
      <c r="A59" s="111" t="s">
        <v>200</v>
      </c>
      <c r="B59" s="132" t="s">
        <v>201</v>
      </c>
      <c r="C59" s="113"/>
      <c r="D59" s="120"/>
      <c r="E59" s="491"/>
      <c r="F59" s="118">
        <f t="shared" si="0"/>
        <v>0</v>
      </c>
    </row>
    <row r="60" spans="1:6" s="427" customFormat="1" ht="45" x14ac:dyDescent="0.25">
      <c r="A60" s="422">
        <v>22</v>
      </c>
      <c r="B60" s="423" t="s">
        <v>206</v>
      </c>
      <c r="C60" s="428" t="s">
        <v>3</v>
      </c>
      <c r="D60" s="425">
        <v>0</v>
      </c>
      <c r="E60" s="492"/>
      <c r="F60" s="426"/>
    </row>
    <row r="61" spans="1:6" s="427" customFormat="1" hidden="1" x14ac:dyDescent="0.25">
      <c r="A61" s="422"/>
      <c r="B61" s="429" t="s">
        <v>197</v>
      </c>
      <c r="C61" s="424"/>
      <c r="D61" s="425"/>
      <c r="E61" s="492"/>
      <c r="F61" s="426"/>
    </row>
    <row r="62" spans="1:6" s="427" customFormat="1" hidden="1" x14ac:dyDescent="0.25">
      <c r="A62" s="422"/>
      <c r="B62" s="429" t="s">
        <v>207</v>
      </c>
      <c r="C62" s="424"/>
      <c r="D62" s="425"/>
      <c r="E62" s="492"/>
      <c r="F62" s="426"/>
    </row>
    <row r="63" spans="1:6" s="427" customFormat="1" hidden="1" x14ac:dyDescent="0.25">
      <c r="A63" s="422"/>
      <c r="B63" s="429" t="s">
        <v>201</v>
      </c>
      <c r="C63" s="424"/>
      <c r="D63" s="425"/>
      <c r="E63" s="492"/>
      <c r="F63" s="426"/>
    </row>
    <row r="64" spans="1:6" s="427" customFormat="1" x14ac:dyDescent="0.25">
      <c r="A64" s="422"/>
      <c r="B64" s="429"/>
      <c r="C64" s="424"/>
      <c r="D64" s="425"/>
      <c r="E64" s="492"/>
      <c r="F64" s="426"/>
    </row>
    <row r="65" spans="1:6" s="427" customFormat="1" ht="30" x14ac:dyDescent="0.25">
      <c r="A65" s="430">
        <v>23</v>
      </c>
      <c r="B65" s="431" t="s">
        <v>208</v>
      </c>
      <c r="C65" s="432" t="s">
        <v>3</v>
      </c>
      <c r="D65" s="433">
        <v>0</v>
      </c>
      <c r="E65" s="492"/>
      <c r="F65" s="434"/>
    </row>
    <row r="66" spans="1:6" s="427" customFormat="1" hidden="1" x14ac:dyDescent="0.25">
      <c r="A66" s="422"/>
      <c r="B66" s="429" t="s">
        <v>197</v>
      </c>
      <c r="C66" s="424"/>
      <c r="D66" s="425"/>
      <c r="E66" s="492"/>
      <c r="F66" s="426"/>
    </row>
    <row r="67" spans="1:6" s="427" customFormat="1" hidden="1" x14ac:dyDescent="0.25">
      <c r="A67" s="422"/>
      <c r="B67" s="429" t="s">
        <v>207</v>
      </c>
      <c r="C67" s="424"/>
      <c r="D67" s="425"/>
      <c r="E67" s="492"/>
      <c r="F67" s="426"/>
    </row>
    <row r="68" spans="1:6" s="427" customFormat="1" hidden="1" x14ac:dyDescent="0.25">
      <c r="A68" s="422"/>
      <c r="B68" s="429" t="s">
        <v>201</v>
      </c>
      <c r="C68" s="424"/>
      <c r="D68" s="425"/>
      <c r="E68" s="492"/>
      <c r="F68" s="426"/>
    </row>
    <row r="69" spans="1:6" s="427" customFormat="1" ht="30" x14ac:dyDescent="0.25">
      <c r="A69" s="430">
        <v>24</v>
      </c>
      <c r="B69" s="431" t="s">
        <v>209</v>
      </c>
      <c r="C69" s="432" t="s">
        <v>3</v>
      </c>
      <c r="D69" s="435">
        <v>0</v>
      </c>
      <c r="E69" s="492"/>
      <c r="F69" s="434"/>
    </row>
    <row r="70" spans="1:6" hidden="1" x14ac:dyDescent="0.25">
      <c r="A70" s="122"/>
      <c r="B70" s="134" t="s">
        <v>197</v>
      </c>
      <c r="C70" s="138" t="s">
        <v>3</v>
      </c>
      <c r="D70" s="119"/>
      <c r="E70" s="491"/>
      <c r="F70" s="118"/>
    </row>
    <row r="71" spans="1:6" hidden="1" x14ac:dyDescent="0.25">
      <c r="A71" s="122"/>
      <c r="B71" s="134" t="s">
        <v>207</v>
      </c>
      <c r="C71" s="138" t="s">
        <v>3</v>
      </c>
      <c r="D71" s="119"/>
      <c r="E71" s="491"/>
      <c r="F71" s="118"/>
    </row>
    <row r="72" spans="1:6" hidden="1" x14ac:dyDescent="0.25">
      <c r="A72" s="122"/>
      <c r="B72" s="134" t="s">
        <v>201</v>
      </c>
      <c r="C72" s="138" t="s">
        <v>3</v>
      </c>
      <c r="D72" s="119"/>
      <c r="E72" s="491"/>
      <c r="F72" s="118"/>
    </row>
    <row r="73" spans="1:6" ht="30" x14ac:dyDescent="0.25">
      <c r="A73" s="122"/>
      <c r="B73" s="137" t="s">
        <v>401</v>
      </c>
      <c r="C73" s="138" t="s">
        <v>3</v>
      </c>
      <c r="D73" s="119">
        <v>12</v>
      </c>
      <c r="E73" s="491"/>
      <c r="F73" s="118">
        <f t="shared" si="0"/>
        <v>0</v>
      </c>
    </row>
    <row r="74" spans="1:6" ht="21.75" customHeight="1" x14ac:dyDescent="0.25">
      <c r="A74" s="122">
        <v>25</v>
      </c>
      <c r="B74" s="134" t="s">
        <v>210</v>
      </c>
      <c r="C74" s="123" t="s">
        <v>3</v>
      </c>
      <c r="D74" s="119">
        <v>0</v>
      </c>
      <c r="E74" s="491"/>
      <c r="F74" s="118"/>
    </row>
    <row r="75" spans="1:6" hidden="1" x14ac:dyDescent="0.25">
      <c r="A75" s="122"/>
      <c r="B75" s="134"/>
      <c r="C75" s="123"/>
      <c r="D75" s="119"/>
      <c r="E75" s="491"/>
      <c r="F75" s="118"/>
    </row>
    <row r="76" spans="1:6" hidden="1" x14ac:dyDescent="0.25">
      <c r="A76" s="122"/>
      <c r="B76" s="134"/>
      <c r="C76" s="123"/>
      <c r="D76" s="119"/>
      <c r="E76" s="491"/>
      <c r="F76" s="118"/>
    </row>
    <row r="77" spans="1:6" ht="30" x14ac:dyDescent="0.25">
      <c r="A77" s="122">
        <v>26</v>
      </c>
      <c r="B77" s="124" t="s">
        <v>211</v>
      </c>
      <c r="C77" s="123" t="s">
        <v>3</v>
      </c>
      <c r="D77" s="119">
        <v>5</v>
      </c>
      <c r="E77" s="491"/>
      <c r="F77" s="118">
        <f t="shared" si="0"/>
        <v>0</v>
      </c>
    </row>
    <row r="78" spans="1:6" s="139" customFormat="1" ht="74.25" x14ac:dyDescent="0.25">
      <c r="A78" s="111">
        <v>27</v>
      </c>
      <c r="B78" s="112" t="s">
        <v>212</v>
      </c>
      <c r="C78" s="113" t="s">
        <v>3</v>
      </c>
      <c r="D78" s="120">
        <v>9</v>
      </c>
      <c r="E78" s="491"/>
      <c r="F78" s="118">
        <f t="shared" si="0"/>
        <v>0</v>
      </c>
    </row>
    <row r="79" spans="1:6" ht="75" x14ac:dyDescent="0.25">
      <c r="A79" s="125">
        <v>28</v>
      </c>
      <c r="B79" s="126" t="s">
        <v>213</v>
      </c>
      <c r="C79" s="127" t="s">
        <v>3</v>
      </c>
      <c r="D79" s="128">
        <v>0</v>
      </c>
      <c r="E79" s="491"/>
      <c r="F79" s="129"/>
    </row>
    <row r="80" spans="1:6" ht="45" x14ac:dyDescent="0.25">
      <c r="A80" s="111">
        <v>29</v>
      </c>
      <c r="B80" s="112" t="s">
        <v>214</v>
      </c>
      <c r="C80" s="133" t="s">
        <v>3</v>
      </c>
      <c r="D80" s="115">
        <v>1</v>
      </c>
      <c r="E80" s="491"/>
      <c r="F80" s="118">
        <f t="shared" si="0"/>
        <v>0</v>
      </c>
    </row>
    <row r="81" spans="1:6" x14ac:dyDescent="0.25">
      <c r="A81" s="122"/>
      <c r="B81" s="124"/>
      <c r="C81" s="560" t="s">
        <v>37</v>
      </c>
      <c r="D81" s="560"/>
      <c r="E81" s="493"/>
      <c r="F81" s="142">
        <f>SUM(F4:F80)</f>
        <v>0</v>
      </c>
    </row>
    <row r="82" spans="1:6" x14ac:dyDescent="0.25">
      <c r="A82" s="143"/>
      <c r="C82" s="145"/>
      <c r="D82" s="146"/>
      <c r="E82" s="494"/>
    </row>
    <row r="83" spans="1:6" x14ac:dyDescent="0.25">
      <c r="B83" s="148"/>
      <c r="C83" s="149"/>
      <c r="D83" s="150"/>
      <c r="E83" s="495"/>
    </row>
    <row r="84" spans="1:6" x14ac:dyDescent="0.25">
      <c r="C84" s="151"/>
      <c r="D84" s="152"/>
      <c r="E84" s="496"/>
    </row>
  </sheetData>
  <mergeCells count="2">
    <mergeCell ref="D1:F1"/>
    <mergeCell ref="C81:D81"/>
  </mergeCells>
  <printOptions horizontalCentered="1" verticalCentered="1"/>
  <pageMargins left="0.25" right="0.25" top="0.25" bottom="0.25" header="0" footer="0"/>
  <pageSetup paperSize="9" scale="92" fitToHeight="2" orientation="landscape" r:id="rId1"/>
  <headerFooter alignWithMargins="0">
    <oddFooter>Page &amp;P of &amp;N</oddFooter>
  </headerFooter>
  <rowBreaks count="3" manualBreakCount="3">
    <brk id="14" max="5" man="1"/>
    <brk id="29" max="5" man="1"/>
    <brk id="55"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55"/>
  <sheetViews>
    <sheetView showGridLines="0" view="pageBreakPreview" topLeftCell="A22" zoomScaleNormal="80" zoomScaleSheetLayoutView="100" workbookViewId="0">
      <selection activeCell="D33" sqref="D33"/>
    </sheetView>
  </sheetViews>
  <sheetFormatPr defaultColWidth="16.7109375" defaultRowHeight="15" x14ac:dyDescent="0.25"/>
  <cols>
    <col min="1" max="1" width="11" style="169" customWidth="1"/>
    <col min="2" max="2" width="83" style="167" customWidth="1"/>
    <col min="3" max="3" width="8.28515625" style="170" customWidth="1"/>
    <col min="4" max="4" width="8.140625" style="170" customWidth="1"/>
    <col min="5" max="5" width="11" style="484" customWidth="1"/>
    <col min="6" max="6" width="16" style="154" customWidth="1"/>
    <col min="7" max="16384" width="16.7109375" style="155"/>
  </cols>
  <sheetData>
    <row r="1" spans="1:6" ht="42.75" customHeight="1" x14ac:dyDescent="0.25">
      <c r="A1" s="311" t="s">
        <v>34</v>
      </c>
      <c r="B1" s="391" t="s">
        <v>392</v>
      </c>
      <c r="C1" s="312"/>
      <c r="D1" s="561">
        <f>'Electrical Wiring'!D1:F1</f>
        <v>0</v>
      </c>
      <c r="E1" s="561"/>
      <c r="F1" s="561"/>
    </row>
    <row r="2" spans="1:6" s="158" customFormat="1" x14ac:dyDescent="0.2">
      <c r="A2" s="156" t="s">
        <v>60</v>
      </c>
      <c r="B2" s="163" t="s">
        <v>11</v>
      </c>
      <c r="C2" s="156" t="s">
        <v>12</v>
      </c>
      <c r="D2" s="156" t="s">
        <v>13</v>
      </c>
      <c r="E2" s="479" t="s">
        <v>23</v>
      </c>
      <c r="F2" s="157" t="s">
        <v>59</v>
      </c>
    </row>
    <row r="3" spans="1:6" x14ac:dyDescent="0.25">
      <c r="A3" s="156"/>
      <c r="B3" s="160" t="s">
        <v>215</v>
      </c>
      <c r="C3" s="125"/>
      <c r="D3" s="125"/>
      <c r="E3" s="480"/>
      <c r="F3" s="129"/>
    </row>
    <row r="4" spans="1:6" s="162" customFormat="1" ht="90" x14ac:dyDescent="0.25">
      <c r="A4" s="111"/>
      <c r="B4" s="112" t="s">
        <v>216</v>
      </c>
      <c r="C4" s="161"/>
      <c r="D4" s="161"/>
      <c r="E4" s="481"/>
      <c r="F4" s="157"/>
    </row>
    <row r="5" spans="1:6" s="162" customFormat="1" x14ac:dyDescent="0.25">
      <c r="A5" s="111">
        <v>1</v>
      </c>
      <c r="B5" s="163" t="s">
        <v>217</v>
      </c>
      <c r="C5" s="161"/>
      <c r="D5" s="161"/>
      <c r="E5" s="481"/>
      <c r="F5" s="157"/>
    </row>
    <row r="6" spans="1:6" s="162" customFormat="1" x14ac:dyDescent="0.25">
      <c r="A6" s="111"/>
      <c r="B6" s="112" t="s">
        <v>218</v>
      </c>
      <c r="C6" s="161"/>
      <c r="D6" s="161"/>
      <c r="E6" s="481"/>
      <c r="F6" s="157"/>
    </row>
    <row r="7" spans="1:6" s="162" customFormat="1" x14ac:dyDescent="0.25">
      <c r="A7" s="111"/>
      <c r="B7" s="126" t="s">
        <v>219</v>
      </c>
      <c r="C7" s="161"/>
      <c r="D7" s="161"/>
      <c r="E7" s="481"/>
      <c r="F7" s="157"/>
    </row>
    <row r="8" spans="1:6" s="162" customFormat="1" x14ac:dyDescent="0.25">
      <c r="A8" s="111"/>
      <c r="B8" s="126" t="s">
        <v>220</v>
      </c>
      <c r="C8" s="161"/>
      <c r="D8" s="161"/>
      <c r="E8" s="481"/>
      <c r="F8" s="157"/>
    </row>
    <row r="9" spans="1:6" s="162" customFormat="1" x14ac:dyDescent="0.25">
      <c r="A9" s="111"/>
      <c r="B9" s="112" t="s">
        <v>221</v>
      </c>
      <c r="C9" s="161"/>
      <c r="D9" s="161"/>
      <c r="E9" s="481"/>
      <c r="F9" s="157"/>
    </row>
    <row r="10" spans="1:6" s="162" customFormat="1" x14ac:dyDescent="0.25">
      <c r="A10" s="111"/>
      <c r="B10" s="112" t="s">
        <v>222</v>
      </c>
      <c r="C10" s="161"/>
      <c r="D10" s="161"/>
      <c r="E10" s="481"/>
      <c r="F10" s="157"/>
    </row>
    <row r="11" spans="1:6" s="162" customFormat="1" x14ac:dyDescent="0.25">
      <c r="A11" s="111"/>
      <c r="B11" s="112" t="s">
        <v>223</v>
      </c>
      <c r="C11" s="161"/>
      <c r="D11" s="161"/>
      <c r="E11" s="481"/>
      <c r="F11" s="157"/>
    </row>
    <row r="12" spans="1:6" x14ac:dyDescent="0.25">
      <c r="A12" s="111"/>
      <c r="B12" s="112" t="s">
        <v>224</v>
      </c>
      <c r="C12" s="161"/>
      <c r="D12" s="161"/>
      <c r="E12" s="481"/>
      <c r="F12" s="157"/>
    </row>
    <row r="13" spans="1:6" ht="14.45" customHeight="1" x14ac:dyDescent="0.25">
      <c r="A13" s="111"/>
      <c r="B13" s="166" t="s">
        <v>225</v>
      </c>
      <c r="C13" s="166"/>
      <c r="D13" s="166"/>
      <c r="E13" s="482"/>
      <c r="F13" s="396"/>
    </row>
    <row r="14" spans="1:6" x14ac:dyDescent="0.25">
      <c r="A14" s="111"/>
      <c r="B14" s="112" t="s">
        <v>226</v>
      </c>
      <c r="C14" s="161" t="s">
        <v>3</v>
      </c>
      <c r="D14" s="161">
        <v>1</v>
      </c>
      <c r="E14" s="481"/>
      <c r="F14" s="157">
        <f>E14*D14</f>
        <v>0</v>
      </c>
    </row>
    <row r="15" spans="1:6" x14ac:dyDescent="0.25">
      <c r="A15" s="111"/>
      <c r="B15" s="112"/>
      <c r="C15" s="125"/>
      <c r="D15" s="125"/>
      <c r="E15" s="481"/>
      <c r="F15" s="157">
        <f t="shared" ref="F15:F28" si="0">E15*D15</f>
        <v>0</v>
      </c>
    </row>
    <row r="16" spans="1:6" ht="45" x14ac:dyDescent="0.25">
      <c r="A16" s="164">
        <v>2</v>
      </c>
      <c r="B16" s="112" t="s">
        <v>227</v>
      </c>
      <c r="C16" s="161"/>
      <c r="D16" s="161"/>
      <c r="E16" s="481"/>
      <c r="F16" s="157">
        <f t="shared" si="0"/>
        <v>0</v>
      </c>
    </row>
    <row r="17" spans="1:6" ht="29.25" x14ac:dyDescent="0.25">
      <c r="A17" s="111"/>
      <c r="B17" s="163" t="s">
        <v>228</v>
      </c>
      <c r="C17" s="161"/>
      <c r="D17" s="161"/>
      <c r="E17" s="481"/>
      <c r="F17" s="157">
        <f t="shared" si="0"/>
        <v>0</v>
      </c>
    </row>
    <row r="18" spans="1:6" x14ac:dyDescent="0.25">
      <c r="A18" s="111"/>
      <c r="B18" s="112" t="s">
        <v>229</v>
      </c>
      <c r="C18" s="161"/>
      <c r="D18" s="161"/>
      <c r="E18" s="481"/>
      <c r="F18" s="157">
        <f t="shared" si="0"/>
        <v>0</v>
      </c>
    </row>
    <row r="19" spans="1:6" x14ac:dyDescent="0.25">
      <c r="A19" s="111"/>
      <c r="B19" s="112" t="s">
        <v>230</v>
      </c>
      <c r="C19" s="161"/>
      <c r="D19" s="161"/>
      <c r="E19" s="481"/>
      <c r="F19" s="157">
        <f t="shared" si="0"/>
        <v>0</v>
      </c>
    </row>
    <row r="20" spans="1:6" x14ac:dyDescent="0.25">
      <c r="A20" s="111"/>
      <c r="B20" s="112" t="s">
        <v>231</v>
      </c>
      <c r="C20" s="161" t="s">
        <v>3</v>
      </c>
      <c r="D20" s="161">
        <v>1</v>
      </c>
      <c r="E20" s="481"/>
      <c r="F20" s="157">
        <f>E20*D20</f>
        <v>0</v>
      </c>
    </row>
    <row r="21" spans="1:6" x14ac:dyDescent="0.25">
      <c r="A21" s="111"/>
      <c r="B21" s="112"/>
      <c r="C21" s="161"/>
      <c r="D21" s="161"/>
      <c r="E21" s="481"/>
      <c r="F21" s="157">
        <f t="shared" si="0"/>
        <v>0</v>
      </c>
    </row>
    <row r="22" spans="1:6" ht="28.5" x14ac:dyDescent="0.25">
      <c r="A22" s="164">
        <v>3</v>
      </c>
      <c r="B22" s="165" t="s">
        <v>232</v>
      </c>
      <c r="C22" s="161"/>
      <c r="D22" s="161"/>
      <c r="E22" s="481"/>
      <c r="F22" s="157">
        <f t="shared" si="0"/>
        <v>0</v>
      </c>
    </row>
    <row r="23" spans="1:6" x14ac:dyDescent="0.25">
      <c r="A23" s="164"/>
      <c r="B23" s="166" t="s">
        <v>233</v>
      </c>
      <c r="C23" s="161"/>
      <c r="D23" s="161"/>
      <c r="E23" s="481"/>
      <c r="F23" s="157">
        <f t="shared" si="0"/>
        <v>0</v>
      </c>
    </row>
    <row r="24" spans="1:6" x14ac:dyDescent="0.25">
      <c r="A24" s="164"/>
      <c r="B24" s="166" t="s">
        <v>234</v>
      </c>
      <c r="C24" s="161"/>
      <c r="D24" s="161"/>
      <c r="E24" s="481"/>
      <c r="F24" s="157">
        <f t="shared" si="0"/>
        <v>0</v>
      </c>
    </row>
    <row r="25" spans="1:6" x14ac:dyDescent="0.25">
      <c r="A25" s="164"/>
      <c r="B25" s="166" t="s">
        <v>235</v>
      </c>
      <c r="C25" s="161"/>
      <c r="D25" s="161"/>
      <c r="E25" s="481"/>
      <c r="F25" s="157">
        <f t="shared" si="0"/>
        <v>0</v>
      </c>
    </row>
    <row r="26" spans="1:6" x14ac:dyDescent="0.25">
      <c r="A26" s="164"/>
      <c r="B26" s="166" t="s">
        <v>236</v>
      </c>
      <c r="C26" s="161" t="s">
        <v>3</v>
      </c>
      <c r="D26" s="161">
        <v>1</v>
      </c>
      <c r="E26" s="483"/>
      <c r="F26" s="157">
        <f>E26*D26</f>
        <v>0</v>
      </c>
    </row>
    <row r="27" spans="1:6" x14ac:dyDescent="0.25">
      <c r="A27" s="111"/>
      <c r="B27" s="313"/>
    </row>
    <row r="28" spans="1:6" s="439" customFormat="1" ht="30" x14ac:dyDescent="0.25">
      <c r="A28" s="436">
        <v>4</v>
      </c>
      <c r="B28" s="423" t="s">
        <v>237</v>
      </c>
      <c r="C28" s="437" t="s">
        <v>3</v>
      </c>
      <c r="D28" s="437">
        <v>0</v>
      </c>
      <c r="E28" s="485"/>
      <c r="F28" s="438">
        <f t="shared" si="0"/>
        <v>0</v>
      </c>
    </row>
    <row r="29" spans="1:6" s="439" customFormat="1" x14ac:dyDescent="0.25">
      <c r="A29" s="436">
        <v>5</v>
      </c>
      <c r="B29" s="440" t="s">
        <v>238</v>
      </c>
      <c r="C29" s="437"/>
      <c r="D29" s="437"/>
      <c r="E29" s="486"/>
      <c r="F29" s="438"/>
    </row>
    <row r="30" spans="1:6" s="439" customFormat="1" x14ac:dyDescent="0.25">
      <c r="A30" s="436" t="s">
        <v>82</v>
      </c>
      <c r="B30" s="441" t="s">
        <v>239</v>
      </c>
      <c r="C30" s="437" t="s">
        <v>240</v>
      </c>
      <c r="D30" s="437">
        <v>0</v>
      </c>
      <c r="E30" s="486"/>
      <c r="F30" s="438">
        <f>E30*D30</f>
        <v>0</v>
      </c>
    </row>
    <row r="31" spans="1:6" s="439" customFormat="1" x14ac:dyDescent="0.25">
      <c r="A31" s="422" t="s">
        <v>241</v>
      </c>
      <c r="B31" s="441" t="s">
        <v>242</v>
      </c>
      <c r="C31" s="430" t="s">
        <v>240</v>
      </c>
      <c r="D31" s="430">
        <v>50</v>
      </c>
      <c r="E31" s="487"/>
      <c r="F31" s="442">
        <f>E31*D31</f>
        <v>0</v>
      </c>
    </row>
    <row r="32" spans="1:6" x14ac:dyDescent="0.25">
      <c r="A32" s="159"/>
      <c r="B32" s="562" t="s">
        <v>243</v>
      </c>
      <c r="C32" s="562"/>
      <c r="D32" s="562"/>
      <c r="E32" s="488"/>
      <c r="F32" s="314">
        <f>SUM(F4:F31)</f>
        <v>0</v>
      </c>
    </row>
    <row r="155" ht="12" customHeight="1" x14ac:dyDescent="0.25"/>
  </sheetData>
  <mergeCells count="2">
    <mergeCell ref="D1:F1"/>
    <mergeCell ref="B32:D32"/>
  </mergeCells>
  <printOptions horizontalCentered="1" verticalCentered="1"/>
  <pageMargins left="0.25" right="0.25" top="0.25" bottom="0.25" header="0" footer="0"/>
  <pageSetup paperSize="9" orientation="landscape" r:id="rId1"/>
  <headerFooter alignWithMargins="0">
    <oddFooter>Page &amp;P of &amp;N</oddFooter>
  </headerFooter>
  <rowBreaks count="1" manualBreakCount="1">
    <brk id="15"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80"/>
  <sheetViews>
    <sheetView showGridLines="0" view="pageBreakPreview" topLeftCell="A10" zoomScale="85" zoomScaleNormal="80" zoomScaleSheetLayoutView="85" workbookViewId="0">
      <selection activeCell="B26" sqref="B26:D26"/>
    </sheetView>
  </sheetViews>
  <sheetFormatPr defaultColWidth="16.7109375" defaultRowHeight="15.75" x14ac:dyDescent="0.25"/>
  <cols>
    <col min="1" max="1" width="7.85546875" style="177" customWidth="1"/>
    <col min="2" max="2" width="96.7109375" style="192" bestFit="1" customWidth="1"/>
    <col min="3" max="3" width="7.28515625" style="193" customWidth="1"/>
    <col min="4" max="4" width="7.42578125" style="193" customWidth="1"/>
    <col min="5" max="5" width="13.5703125" style="401" customWidth="1"/>
    <col min="6" max="6" width="16.85546875" style="195" customWidth="1"/>
    <col min="7" max="16384" width="16.7109375" style="139"/>
  </cols>
  <sheetData>
    <row r="1" spans="1:6" ht="42.75" customHeight="1" x14ac:dyDescent="0.25">
      <c r="A1" s="172"/>
      <c r="B1" s="173" t="s">
        <v>244</v>
      </c>
      <c r="C1" s="174"/>
      <c r="D1" s="563">
        <f>'Electrical Wiring'!D1:F1</f>
        <v>0</v>
      </c>
      <c r="E1" s="563"/>
      <c r="F1" s="563"/>
    </row>
    <row r="2" spans="1:6" ht="30.75" customHeight="1" x14ac:dyDescent="0.25">
      <c r="A2" s="175" t="s">
        <v>60</v>
      </c>
      <c r="B2" s="175" t="s">
        <v>11</v>
      </c>
      <c r="C2" s="175" t="s">
        <v>12</v>
      </c>
      <c r="D2" s="175" t="s">
        <v>13</v>
      </c>
      <c r="E2" s="397" t="s">
        <v>23</v>
      </c>
      <c r="F2" s="176" t="s">
        <v>59</v>
      </c>
    </row>
    <row r="3" spans="1:6" x14ac:dyDescent="0.25">
      <c r="B3" s="178" t="s">
        <v>245</v>
      </c>
      <c r="C3" s="179"/>
      <c r="D3" s="179"/>
      <c r="E3" s="398"/>
      <c r="F3" s="180"/>
    </row>
    <row r="4" spans="1:6" x14ac:dyDescent="0.25">
      <c r="A4" s="181"/>
      <c r="B4" s="182" t="s">
        <v>246</v>
      </c>
      <c r="C4" s="183"/>
      <c r="D4" s="183"/>
      <c r="E4" s="399"/>
      <c r="F4" s="184"/>
    </row>
    <row r="5" spans="1:6" ht="126" x14ac:dyDescent="0.25">
      <c r="A5" s="181">
        <v>1</v>
      </c>
      <c r="B5" s="87" t="s">
        <v>247</v>
      </c>
      <c r="C5" s="183"/>
      <c r="D5" s="185"/>
      <c r="E5" s="399"/>
      <c r="F5" s="184"/>
    </row>
    <row r="6" spans="1:6" s="427" customFormat="1" x14ac:dyDescent="0.25">
      <c r="A6" s="443">
        <v>2</v>
      </c>
      <c r="B6" s="444" t="s">
        <v>248</v>
      </c>
      <c r="C6" s="445" t="s">
        <v>5</v>
      </c>
      <c r="D6" s="446">
        <v>0</v>
      </c>
      <c r="E6" s="447"/>
      <c r="F6" s="448"/>
    </row>
    <row r="7" spans="1:6" s="427" customFormat="1" x14ac:dyDescent="0.25">
      <c r="A7" s="443"/>
      <c r="B7" s="444" t="s">
        <v>249</v>
      </c>
      <c r="C7" s="445" t="s">
        <v>5</v>
      </c>
      <c r="D7" s="446">
        <v>0</v>
      </c>
      <c r="E7" s="447"/>
      <c r="F7" s="448">
        <f>D7*E7</f>
        <v>0</v>
      </c>
    </row>
    <row r="8" spans="1:6" x14ac:dyDescent="0.25">
      <c r="A8" s="181"/>
      <c r="B8" s="186" t="s">
        <v>250</v>
      </c>
      <c r="C8" s="183" t="s">
        <v>5</v>
      </c>
      <c r="D8" s="187">
        <v>150</v>
      </c>
      <c r="E8" s="399"/>
      <c r="F8" s="184">
        <f t="shared" ref="F8:F25" si="0">D8*E8</f>
        <v>0</v>
      </c>
    </row>
    <row r="9" spans="1:6" s="427" customFormat="1" x14ac:dyDescent="0.25">
      <c r="A9" s="443"/>
      <c r="B9" s="444" t="s">
        <v>251</v>
      </c>
      <c r="C9" s="445" t="s">
        <v>5</v>
      </c>
      <c r="D9" s="446">
        <v>0</v>
      </c>
      <c r="E9" s="447"/>
      <c r="F9" s="448">
        <f t="shared" si="0"/>
        <v>0</v>
      </c>
    </row>
    <row r="10" spans="1:6" s="427" customFormat="1" x14ac:dyDescent="0.25">
      <c r="A10" s="443"/>
      <c r="B10" s="444" t="s">
        <v>252</v>
      </c>
      <c r="C10" s="445" t="s">
        <v>5</v>
      </c>
      <c r="D10" s="446"/>
      <c r="E10" s="447"/>
      <c r="F10" s="448">
        <f t="shared" si="0"/>
        <v>0</v>
      </c>
    </row>
    <row r="11" spans="1:6" x14ac:dyDescent="0.25">
      <c r="A11" s="181"/>
      <c r="B11" s="186"/>
      <c r="C11" s="183"/>
      <c r="D11" s="187"/>
      <c r="E11" s="399"/>
      <c r="F11" s="184">
        <f t="shared" si="0"/>
        <v>0</v>
      </c>
    </row>
    <row r="12" spans="1:6" x14ac:dyDescent="0.25">
      <c r="A12" s="181"/>
      <c r="B12" s="186"/>
      <c r="C12" s="183"/>
      <c r="D12" s="187"/>
      <c r="E12" s="399"/>
      <c r="F12" s="184">
        <f t="shared" si="0"/>
        <v>0</v>
      </c>
    </row>
    <row r="13" spans="1:6" s="427" customFormat="1" x14ac:dyDescent="0.25">
      <c r="A13" s="443">
        <v>3</v>
      </c>
      <c r="B13" s="444" t="s">
        <v>253</v>
      </c>
      <c r="C13" s="445" t="s">
        <v>5</v>
      </c>
      <c r="D13" s="446"/>
      <c r="E13" s="447"/>
      <c r="F13" s="448">
        <f t="shared" si="0"/>
        <v>0</v>
      </c>
    </row>
    <row r="14" spans="1:6" s="427" customFormat="1" x14ac:dyDescent="0.25">
      <c r="A14" s="443"/>
      <c r="B14" s="444" t="s">
        <v>254</v>
      </c>
      <c r="C14" s="445" t="s">
        <v>5</v>
      </c>
      <c r="D14" s="446">
        <v>0</v>
      </c>
      <c r="E14" s="447"/>
      <c r="F14" s="448">
        <f t="shared" si="0"/>
        <v>0</v>
      </c>
    </row>
    <row r="15" spans="1:6" s="427" customFormat="1" ht="18.75" customHeight="1" x14ac:dyDescent="0.25">
      <c r="A15" s="443"/>
      <c r="B15" s="444" t="s">
        <v>255</v>
      </c>
      <c r="C15" s="445" t="s">
        <v>5</v>
      </c>
      <c r="D15" s="446">
        <v>0</v>
      </c>
      <c r="E15" s="447"/>
      <c r="F15" s="448">
        <f t="shared" si="0"/>
        <v>0</v>
      </c>
    </row>
    <row r="16" spans="1:6" x14ac:dyDescent="0.25">
      <c r="A16" s="181"/>
      <c r="B16" s="188" t="s">
        <v>402</v>
      </c>
      <c r="C16" s="183" t="s">
        <v>5</v>
      </c>
      <c r="D16" s="187">
        <v>120</v>
      </c>
      <c r="E16" s="399"/>
      <c r="F16" s="184">
        <f t="shared" si="0"/>
        <v>0</v>
      </c>
    </row>
    <row r="17" spans="1:6" ht="22.5" customHeight="1" x14ac:dyDescent="0.25">
      <c r="A17" s="181"/>
      <c r="B17" s="188"/>
      <c r="C17" s="183"/>
      <c r="D17" s="187"/>
      <c r="E17" s="399"/>
      <c r="F17" s="184">
        <f t="shared" si="0"/>
        <v>0</v>
      </c>
    </row>
    <row r="18" spans="1:6" ht="22.5" customHeight="1" x14ac:dyDescent="0.25">
      <c r="A18" s="181"/>
      <c r="B18" s="188"/>
      <c r="C18" s="183"/>
      <c r="D18" s="187"/>
      <c r="E18" s="399"/>
      <c r="F18" s="184">
        <f t="shared" si="0"/>
        <v>0</v>
      </c>
    </row>
    <row r="19" spans="1:6" s="427" customFormat="1" ht="31.5" x14ac:dyDescent="0.25">
      <c r="A19" s="443">
        <v>4</v>
      </c>
      <c r="B19" s="449" t="s">
        <v>256</v>
      </c>
      <c r="C19" s="450" t="s">
        <v>5</v>
      </c>
      <c r="D19" s="446">
        <v>0</v>
      </c>
      <c r="E19" s="447"/>
      <c r="F19" s="448">
        <f t="shared" si="0"/>
        <v>0</v>
      </c>
    </row>
    <row r="20" spans="1:6" s="427" customFormat="1" ht="31.5" x14ac:dyDescent="0.25">
      <c r="A20" s="443"/>
      <c r="B20" s="449" t="s">
        <v>257</v>
      </c>
      <c r="C20" s="450" t="s">
        <v>5</v>
      </c>
      <c r="D20" s="446" t="s">
        <v>404</v>
      </c>
      <c r="E20" s="447"/>
      <c r="F20" s="448" t="s">
        <v>404</v>
      </c>
    </row>
    <row r="21" spans="1:6" s="427" customFormat="1" ht="31.5" x14ac:dyDescent="0.25">
      <c r="A21" s="443"/>
      <c r="B21" s="449" t="s">
        <v>258</v>
      </c>
      <c r="C21" s="450" t="s">
        <v>5</v>
      </c>
      <c r="D21" s="446">
        <v>0</v>
      </c>
      <c r="E21" s="447"/>
      <c r="F21" s="448">
        <f t="shared" si="0"/>
        <v>0</v>
      </c>
    </row>
    <row r="22" spans="1:6" x14ac:dyDescent="0.25">
      <c r="A22" s="181"/>
      <c r="B22" s="189" t="s">
        <v>403</v>
      </c>
      <c r="C22" s="190" t="s">
        <v>5</v>
      </c>
      <c r="D22" s="187">
        <v>50</v>
      </c>
      <c r="E22" s="399"/>
      <c r="F22" s="184">
        <f t="shared" si="0"/>
        <v>0</v>
      </c>
    </row>
    <row r="23" spans="1:6" ht="31.5" x14ac:dyDescent="0.25">
      <c r="A23" s="181">
        <v>5</v>
      </c>
      <c r="B23" s="189" t="s">
        <v>259</v>
      </c>
      <c r="C23" s="183" t="s">
        <v>5</v>
      </c>
      <c r="D23" s="187">
        <v>100</v>
      </c>
      <c r="E23" s="399"/>
      <c r="F23" s="184">
        <f t="shared" si="0"/>
        <v>0</v>
      </c>
    </row>
    <row r="24" spans="1:6" ht="31.5" x14ac:dyDescent="0.25">
      <c r="A24" s="181">
        <v>6</v>
      </c>
      <c r="B24" s="189" t="s">
        <v>260</v>
      </c>
      <c r="C24" s="183" t="s">
        <v>3</v>
      </c>
      <c r="D24" s="187">
        <v>2</v>
      </c>
      <c r="E24" s="399"/>
      <c r="F24" s="184">
        <f t="shared" si="0"/>
        <v>0</v>
      </c>
    </row>
    <row r="25" spans="1:6" s="427" customFormat="1" ht="31.5" x14ac:dyDescent="0.25">
      <c r="A25" s="443">
        <v>7</v>
      </c>
      <c r="B25" s="451" t="s">
        <v>261</v>
      </c>
      <c r="C25" s="445" t="s">
        <v>5</v>
      </c>
      <c r="D25" s="446">
        <v>120</v>
      </c>
      <c r="E25" s="447"/>
      <c r="F25" s="448">
        <f t="shared" si="0"/>
        <v>0</v>
      </c>
    </row>
    <row r="26" spans="1:6" s="191" customFormat="1" ht="18.75" x14ac:dyDescent="0.3">
      <c r="A26" s="179"/>
      <c r="B26" s="564" t="s">
        <v>262</v>
      </c>
      <c r="C26" s="565"/>
      <c r="D26" s="566"/>
      <c r="E26" s="400"/>
      <c r="F26" s="395">
        <f>SUM(F5:F25)</f>
        <v>0</v>
      </c>
    </row>
    <row r="27" spans="1:6" x14ac:dyDescent="0.25">
      <c r="F27" s="194"/>
    </row>
    <row r="28" spans="1:6" x14ac:dyDescent="0.25">
      <c r="F28" s="194"/>
    </row>
    <row r="29" spans="1:6" x14ac:dyDescent="0.25">
      <c r="F29" s="194"/>
    </row>
    <row r="30" spans="1:6" x14ac:dyDescent="0.25">
      <c r="F30" s="194"/>
    </row>
    <row r="31" spans="1:6" x14ac:dyDescent="0.25">
      <c r="F31" s="194"/>
    </row>
    <row r="32" spans="1:6" x14ac:dyDescent="0.25">
      <c r="F32" s="194"/>
    </row>
    <row r="33" spans="6:6" x14ac:dyDescent="0.25">
      <c r="F33" s="194"/>
    </row>
    <row r="34" spans="6:6" x14ac:dyDescent="0.25">
      <c r="F34" s="194"/>
    </row>
    <row r="35" spans="6:6" x14ac:dyDescent="0.25">
      <c r="F35" s="194"/>
    </row>
    <row r="36" spans="6:6" x14ac:dyDescent="0.25">
      <c r="F36" s="194"/>
    </row>
    <row r="37" spans="6:6" x14ac:dyDescent="0.25">
      <c r="F37" s="194"/>
    </row>
    <row r="38" spans="6:6" x14ac:dyDescent="0.25">
      <c r="F38" s="194"/>
    </row>
    <row r="39" spans="6:6" x14ac:dyDescent="0.25">
      <c r="F39" s="194"/>
    </row>
    <row r="40" spans="6:6" x14ac:dyDescent="0.25">
      <c r="F40" s="194"/>
    </row>
    <row r="41" spans="6:6" x14ac:dyDescent="0.25">
      <c r="F41" s="194"/>
    </row>
    <row r="42" spans="6:6" x14ac:dyDescent="0.25">
      <c r="F42" s="194"/>
    </row>
    <row r="43" spans="6:6" x14ac:dyDescent="0.25">
      <c r="F43" s="194"/>
    </row>
    <row r="44" spans="6:6" x14ac:dyDescent="0.25">
      <c r="F44" s="194"/>
    </row>
    <row r="45" spans="6:6" x14ac:dyDescent="0.25">
      <c r="F45" s="194"/>
    </row>
    <row r="46" spans="6:6" x14ac:dyDescent="0.25">
      <c r="F46" s="194"/>
    </row>
    <row r="47" spans="6:6" x14ac:dyDescent="0.25">
      <c r="F47" s="194"/>
    </row>
    <row r="48" spans="6:6" x14ac:dyDescent="0.25">
      <c r="F48" s="194"/>
    </row>
    <row r="49" spans="6:6" x14ac:dyDescent="0.25">
      <c r="F49" s="194"/>
    </row>
    <row r="50" spans="6:6" x14ac:dyDescent="0.25">
      <c r="F50" s="194"/>
    </row>
    <row r="51" spans="6:6" x14ac:dyDescent="0.25">
      <c r="F51" s="194"/>
    </row>
    <row r="52" spans="6:6" x14ac:dyDescent="0.25">
      <c r="F52" s="194"/>
    </row>
    <row r="53" spans="6:6" x14ac:dyDescent="0.25">
      <c r="F53" s="194"/>
    </row>
    <row r="54" spans="6:6" x14ac:dyDescent="0.25">
      <c r="F54" s="194"/>
    </row>
    <row r="55" spans="6:6" x14ac:dyDescent="0.25">
      <c r="F55" s="194"/>
    </row>
    <row r="56" spans="6:6" x14ac:dyDescent="0.25">
      <c r="F56" s="194"/>
    </row>
    <row r="57" spans="6:6" x14ac:dyDescent="0.25">
      <c r="F57" s="194"/>
    </row>
    <row r="58" spans="6:6" x14ac:dyDescent="0.25">
      <c r="F58" s="194"/>
    </row>
    <row r="59" spans="6:6" x14ac:dyDescent="0.25">
      <c r="F59" s="194"/>
    </row>
    <row r="60" spans="6:6" x14ac:dyDescent="0.25">
      <c r="F60" s="194"/>
    </row>
    <row r="61" spans="6:6" x14ac:dyDescent="0.25">
      <c r="F61" s="194"/>
    </row>
    <row r="62" spans="6:6" x14ac:dyDescent="0.25">
      <c r="F62" s="194"/>
    </row>
    <row r="63" spans="6:6" x14ac:dyDescent="0.25">
      <c r="F63" s="194"/>
    </row>
    <row r="64" spans="6:6" x14ac:dyDescent="0.25">
      <c r="F64" s="194"/>
    </row>
    <row r="65" spans="6:6" x14ac:dyDescent="0.25">
      <c r="F65" s="194"/>
    </row>
    <row r="66" spans="6:6" x14ac:dyDescent="0.25">
      <c r="F66" s="194"/>
    </row>
    <row r="67" spans="6:6" x14ac:dyDescent="0.25">
      <c r="F67" s="194"/>
    </row>
    <row r="68" spans="6:6" x14ac:dyDescent="0.25">
      <c r="F68" s="194"/>
    </row>
    <row r="69" spans="6:6" x14ac:dyDescent="0.25">
      <c r="F69" s="194"/>
    </row>
    <row r="70" spans="6:6" x14ac:dyDescent="0.25">
      <c r="F70" s="194"/>
    </row>
    <row r="71" spans="6:6" x14ac:dyDescent="0.25">
      <c r="F71" s="194"/>
    </row>
    <row r="72" spans="6:6" x14ac:dyDescent="0.25">
      <c r="F72" s="194"/>
    </row>
    <row r="73" spans="6:6" x14ac:dyDescent="0.25">
      <c r="F73" s="194"/>
    </row>
    <row r="74" spans="6:6" x14ac:dyDescent="0.25">
      <c r="F74" s="194"/>
    </row>
    <row r="75" spans="6:6" x14ac:dyDescent="0.25">
      <c r="F75" s="194"/>
    </row>
    <row r="76" spans="6:6" x14ac:dyDescent="0.25">
      <c r="F76" s="194"/>
    </row>
    <row r="77" spans="6:6" x14ac:dyDescent="0.25">
      <c r="F77" s="194"/>
    </row>
    <row r="78" spans="6:6" x14ac:dyDescent="0.25">
      <c r="F78" s="194"/>
    </row>
    <row r="79" spans="6:6" x14ac:dyDescent="0.25">
      <c r="F79" s="194"/>
    </row>
    <row r="80" spans="6:6" x14ac:dyDescent="0.25">
      <c r="F80" s="194"/>
    </row>
    <row r="81" spans="6:6" x14ac:dyDescent="0.25">
      <c r="F81" s="194"/>
    </row>
    <row r="82" spans="6:6" x14ac:dyDescent="0.25">
      <c r="F82" s="194"/>
    </row>
    <row r="83" spans="6:6" x14ac:dyDescent="0.25">
      <c r="F83" s="194"/>
    </row>
    <row r="84" spans="6:6" x14ac:dyDescent="0.25">
      <c r="F84" s="194"/>
    </row>
    <row r="85" spans="6:6" x14ac:dyDescent="0.25">
      <c r="F85" s="194"/>
    </row>
    <row r="86" spans="6:6" x14ac:dyDescent="0.25">
      <c r="F86" s="194"/>
    </row>
    <row r="87" spans="6:6" x14ac:dyDescent="0.25">
      <c r="F87" s="194"/>
    </row>
    <row r="88" spans="6:6" x14ac:dyDescent="0.25">
      <c r="F88" s="194"/>
    </row>
    <row r="89" spans="6:6" x14ac:dyDescent="0.25">
      <c r="F89" s="194"/>
    </row>
    <row r="90" spans="6:6" x14ac:dyDescent="0.25">
      <c r="F90" s="194"/>
    </row>
    <row r="91" spans="6:6" x14ac:dyDescent="0.25">
      <c r="F91" s="194"/>
    </row>
    <row r="92" spans="6:6" x14ac:dyDescent="0.25">
      <c r="F92" s="194"/>
    </row>
    <row r="93" spans="6:6" x14ac:dyDescent="0.25">
      <c r="F93" s="194"/>
    </row>
    <row r="94" spans="6:6" x14ac:dyDescent="0.25">
      <c r="F94" s="194"/>
    </row>
    <row r="95" spans="6:6" x14ac:dyDescent="0.25">
      <c r="F95" s="194"/>
    </row>
    <row r="96" spans="6:6" x14ac:dyDescent="0.25">
      <c r="F96" s="194"/>
    </row>
    <row r="97" spans="6:6" x14ac:dyDescent="0.25">
      <c r="F97" s="194"/>
    </row>
    <row r="98" spans="6:6" x14ac:dyDescent="0.25">
      <c r="F98" s="194"/>
    </row>
    <row r="99" spans="6:6" x14ac:dyDescent="0.25">
      <c r="F99" s="194"/>
    </row>
    <row r="100" spans="6:6" x14ac:dyDescent="0.25">
      <c r="F100" s="194"/>
    </row>
    <row r="101" spans="6:6" x14ac:dyDescent="0.25">
      <c r="F101" s="194"/>
    </row>
    <row r="102" spans="6:6" x14ac:dyDescent="0.25">
      <c r="F102" s="194"/>
    </row>
    <row r="103" spans="6:6" x14ac:dyDescent="0.25">
      <c r="F103" s="194"/>
    </row>
    <row r="104" spans="6:6" x14ac:dyDescent="0.25">
      <c r="F104" s="194"/>
    </row>
    <row r="105" spans="6:6" x14ac:dyDescent="0.25">
      <c r="F105" s="194"/>
    </row>
    <row r="106" spans="6:6" x14ac:dyDescent="0.25">
      <c r="F106" s="194"/>
    </row>
    <row r="107" spans="6:6" x14ac:dyDescent="0.25">
      <c r="F107" s="194"/>
    </row>
    <row r="108" spans="6:6" x14ac:dyDescent="0.25">
      <c r="F108" s="194"/>
    </row>
    <row r="109" spans="6:6" x14ac:dyDescent="0.25">
      <c r="F109" s="194"/>
    </row>
    <row r="110" spans="6:6" x14ac:dyDescent="0.25">
      <c r="F110" s="194"/>
    </row>
    <row r="111" spans="6:6" x14ac:dyDescent="0.25">
      <c r="F111" s="194"/>
    </row>
    <row r="112" spans="6:6" x14ac:dyDescent="0.25">
      <c r="F112" s="194"/>
    </row>
    <row r="113" spans="6:6" x14ac:dyDescent="0.25">
      <c r="F113" s="194"/>
    </row>
    <row r="114" spans="6:6" x14ac:dyDescent="0.25">
      <c r="F114" s="194"/>
    </row>
    <row r="115" spans="6:6" x14ac:dyDescent="0.25">
      <c r="F115" s="194"/>
    </row>
    <row r="116" spans="6:6" x14ac:dyDescent="0.25">
      <c r="F116" s="194"/>
    </row>
    <row r="117" spans="6:6" x14ac:dyDescent="0.25">
      <c r="F117" s="194"/>
    </row>
    <row r="118" spans="6:6" x14ac:dyDescent="0.25">
      <c r="F118" s="194"/>
    </row>
    <row r="119" spans="6:6" x14ac:dyDescent="0.25">
      <c r="F119" s="194"/>
    </row>
    <row r="120" spans="6:6" x14ac:dyDescent="0.25">
      <c r="F120" s="194"/>
    </row>
    <row r="121" spans="6:6" x14ac:dyDescent="0.25">
      <c r="F121" s="194"/>
    </row>
    <row r="122" spans="6:6" x14ac:dyDescent="0.25">
      <c r="F122" s="194"/>
    </row>
    <row r="123" spans="6:6" x14ac:dyDescent="0.25">
      <c r="F123" s="194"/>
    </row>
    <row r="124" spans="6:6" x14ac:dyDescent="0.25">
      <c r="F124" s="194"/>
    </row>
    <row r="125" spans="6:6" x14ac:dyDescent="0.25">
      <c r="F125" s="194"/>
    </row>
    <row r="126" spans="6:6" x14ac:dyDescent="0.25">
      <c r="F126" s="194"/>
    </row>
    <row r="127" spans="6:6" x14ac:dyDescent="0.25">
      <c r="F127" s="194"/>
    </row>
    <row r="128" spans="6:6" x14ac:dyDescent="0.25">
      <c r="F128" s="194"/>
    </row>
    <row r="129" spans="6:6" x14ac:dyDescent="0.25">
      <c r="F129" s="194"/>
    </row>
    <row r="130" spans="6:6" x14ac:dyDescent="0.25">
      <c r="F130" s="194"/>
    </row>
    <row r="131" spans="6:6" x14ac:dyDescent="0.25">
      <c r="F131" s="194"/>
    </row>
    <row r="132" spans="6:6" x14ac:dyDescent="0.25">
      <c r="F132" s="194"/>
    </row>
    <row r="133" spans="6:6" x14ac:dyDescent="0.25">
      <c r="F133" s="194"/>
    </row>
    <row r="134" spans="6:6" x14ac:dyDescent="0.25">
      <c r="F134" s="194"/>
    </row>
    <row r="135" spans="6:6" x14ac:dyDescent="0.25">
      <c r="F135" s="194"/>
    </row>
    <row r="136" spans="6:6" x14ac:dyDescent="0.25">
      <c r="F136" s="194"/>
    </row>
    <row r="137" spans="6:6" x14ac:dyDescent="0.25">
      <c r="F137" s="194"/>
    </row>
    <row r="138" spans="6:6" x14ac:dyDescent="0.25">
      <c r="F138" s="194"/>
    </row>
    <row r="139" spans="6:6" x14ac:dyDescent="0.25">
      <c r="F139" s="194"/>
    </row>
    <row r="140" spans="6:6" x14ac:dyDescent="0.25">
      <c r="F140" s="194"/>
    </row>
    <row r="141" spans="6:6" x14ac:dyDescent="0.25">
      <c r="F141" s="194"/>
    </row>
    <row r="142" spans="6:6" x14ac:dyDescent="0.25">
      <c r="F142" s="194"/>
    </row>
    <row r="143" spans="6:6" x14ac:dyDescent="0.25">
      <c r="F143" s="194"/>
    </row>
    <row r="144" spans="6:6" x14ac:dyDescent="0.25">
      <c r="F144" s="194"/>
    </row>
    <row r="145" spans="6:6" x14ac:dyDescent="0.25">
      <c r="F145" s="194"/>
    </row>
    <row r="146" spans="6:6" x14ac:dyDescent="0.25">
      <c r="F146" s="194"/>
    </row>
    <row r="147" spans="6:6" x14ac:dyDescent="0.25">
      <c r="F147" s="194"/>
    </row>
    <row r="148" spans="6:6" x14ac:dyDescent="0.25">
      <c r="F148" s="194"/>
    </row>
    <row r="149" spans="6:6" x14ac:dyDescent="0.25">
      <c r="F149" s="194"/>
    </row>
    <row r="150" spans="6:6" x14ac:dyDescent="0.25">
      <c r="F150" s="194"/>
    </row>
    <row r="151" spans="6:6" x14ac:dyDescent="0.25">
      <c r="F151" s="194"/>
    </row>
    <row r="152" spans="6:6" x14ac:dyDescent="0.25">
      <c r="F152" s="194"/>
    </row>
    <row r="153" spans="6:6" x14ac:dyDescent="0.25">
      <c r="F153" s="194"/>
    </row>
    <row r="154" spans="6:6" x14ac:dyDescent="0.25">
      <c r="F154" s="194"/>
    </row>
    <row r="155" spans="6:6" x14ac:dyDescent="0.25">
      <c r="F155" s="194"/>
    </row>
    <row r="156" spans="6:6" x14ac:dyDescent="0.25">
      <c r="F156" s="194"/>
    </row>
    <row r="157" spans="6:6" x14ac:dyDescent="0.25">
      <c r="F157" s="194"/>
    </row>
    <row r="158" spans="6:6" x14ac:dyDescent="0.25">
      <c r="F158" s="194"/>
    </row>
    <row r="159" spans="6:6" x14ac:dyDescent="0.25">
      <c r="F159" s="194"/>
    </row>
    <row r="160" spans="6:6" x14ac:dyDescent="0.25">
      <c r="F160" s="194"/>
    </row>
    <row r="161" spans="6:6" x14ac:dyDescent="0.25">
      <c r="F161" s="194"/>
    </row>
    <row r="162" spans="6:6" x14ac:dyDescent="0.25">
      <c r="F162" s="194"/>
    </row>
    <row r="163" spans="6:6" x14ac:dyDescent="0.25">
      <c r="F163" s="194"/>
    </row>
    <row r="164" spans="6:6" x14ac:dyDescent="0.25">
      <c r="F164" s="194"/>
    </row>
    <row r="165" spans="6:6" x14ac:dyDescent="0.25">
      <c r="F165" s="194"/>
    </row>
    <row r="166" spans="6:6" x14ac:dyDescent="0.25">
      <c r="F166" s="194"/>
    </row>
    <row r="167" spans="6:6" x14ac:dyDescent="0.25">
      <c r="F167" s="194"/>
    </row>
    <row r="168" spans="6:6" x14ac:dyDescent="0.25">
      <c r="F168" s="194"/>
    </row>
    <row r="169" spans="6:6" x14ac:dyDescent="0.25">
      <c r="F169" s="194"/>
    </row>
    <row r="170" spans="6:6" x14ac:dyDescent="0.25">
      <c r="F170" s="194"/>
    </row>
    <row r="171" spans="6:6" x14ac:dyDescent="0.25">
      <c r="F171" s="194"/>
    </row>
    <row r="172" spans="6:6" x14ac:dyDescent="0.25">
      <c r="F172" s="194"/>
    </row>
    <row r="173" spans="6:6" x14ac:dyDescent="0.25">
      <c r="F173" s="194"/>
    </row>
    <row r="174" spans="6:6" x14ac:dyDescent="0.25">
      <c r="F174" s="194"/>
    </row>
    <row r="175" spans="6:6" x14ac:dyDescent="0.25">
      <c r="F175" s="194"/>
    </row>
    <row r="176" spans="6:6" x14ac:dyDescent="0.25">
      <c r="F176" s="194"/>
    </row>
    <row r="177" spans="6:6" x14ac:dyDescent="0.25">
      <c r="F177" s="194"/>
    </row>
    <row r="178" spans="6:6" x14ac:dyDescent="0.25">
      <c r="F178" s="194"/>
    </row>
    <row r="179" spans="6:6" x14ac:dyDescent="0.25">
      <c r="F179" s="194"/>
    </row>
    <row r="180" spans="6:6" x14ac:dyDescent="0.25">
      <c r="F180" s="194"/>
    </row>
  </sheetData>
  <mergeCells count="2">
    <mergeCell ref="D1:F1"/>
    <mergeCell ref="B26:D26"/>
  </mergeCells>
  <printOptions horizontalCentered="1" verticalCentered="1"/>
  <pageMargins left="0.25" right="0.25" top="0.25" bottom="0.25" header="0" footer="0"/>
  <pageSetup paperSize="9" scale="97" orientation="landscape" r:id="rId1"/>
  <headerFooter alignWithMargins="0">
    <oddFooter>Page &amp;P of &amp;N</oddFooter>
  </headerFooter>
  <rowBreaks count="1" manualBreakCount="1">
    <brk id="12"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2"/>
  <sheetViews>
    <sheetView showGridLines="0" view="pageBreakPreview" topLeftCell="A7" zoomScale="95" zoomScaleNormal="80" zoomScaleSheetLayoutView="95" workbookViewId="0">
      <selection activeCell="D11" sqref="D11"/>
    </sheetView>
  </sheetViews>
  <sheetFormatPr defaultColWidth="8.85546875" defaultRowHeight="15.75" x14ac:dyDescent="0.25"/>
  <cols>
    <col min="1" max="1" width="12.7109375" style="89" customWidth="1"/>
    <col min="2" max="2" width="62.42578125" style="90" customWidth="1"/>
    <col min="3" max="3" width="10.85546875" style="218" customWidth="1"/>
    <col min="4" max="4" width="7" style="219" bestFit="1" customWidth="1"/>
    <col min="5" max="5" width="12.5703125" style="465" bestFit="1" customWidth="1"/>
    <col min="6" max="6" width="23.140625" style="221" customWidth="1"/>
    <col min="7" max="16384" width="8.85546875" style="92"/>
  </cols>
  <sheetData>
    <row r="1" spans="1:6" ht="46.5" customHeight="1" x14ac:dyDescent="0.25">
      <c r="A1" s="196" t="s">
        <v>34</v>
      </c>
      <c r="B1" s="197" t="s">
        <v>263</v>
      </c>
      <c r="C1" s="198"/>
      <c r="D1" s="171">
        <f>'Electrical Wiring'!D1:F1</f>
        <v>0</v>
      </c>
      <c r="E1" s="458"/>
      <c r="F1" s="89"/>
    </row>
    <row r="2" spans="1:6" ht="30" customHeight="1" x14ac:dyDescent="0.25">
      <c r="A2" s="199" t="s">
        <v>60</v>
      </c>
      <c r="B2" s="200" t="s">
        <v>11</v>
      </c>
      <c r="C2" s="199" t="s">
        <v>12</v>
      </c>
      <c r="D2" s="201" t="s">
        <v>13</v>
      </c>
      <c r="E2" s="459" t="s">
        <v>23</v>
      </c>
      <c r="F2" s="199" t="s">
        <v>59</v>
      </c>
    </row>
    <row r="3" spans="1:6" x14ac:dyDescent="0.25">
      <c r="A3" s="567" t="s">
        <v>264</v>
      </c>
      <c r="B3" s="568"/>
      <c r="C3" s="203"/>
      <c r="D3" s="204"/>
      <c r="E3" s="460"/>
      <c r="F3" s="206"/>
    </row>
    <row r="4" spans="1:6" x14ac:dyDescent="0.25">
      <c r="A4" s="207"/>
      <c r="B4" s="208"/>
      <c r="C4" s="203"/>
      <c r="D4" s="204"/>
      <c r="E4" s="460"/>
      <c r="F4" s="206"/>
    </row>
    <row r="5" spans="1:6" ht="63" x14ac:dyDescent="0.25">
      <c r="A5" s="452"/>
      <c r="B5" s="209" t="s">
        <v>416</v>
      </c>
      <c r="C5" s="453"/>
      <c r="D5" s="454"/>
      <c r="E5" s="461"/>
      <c r="F5" s="206"/>
    </row>
    <row r="6" spans="1:6" s="221" customFormat="1" x14ac:dyDescent="0.25">
      <c r="A6" s="452"/>
      <c r="B6" s="455" t="s">
        <v>417</v>
      </c>
      <c r="C6" s="456" t="s">
        <v>418</v>
      </c>
      <c r="D6" s="457">
        <v>10</v>
      </c>
      <c r="E6" s="462"/>
      <c r="F6" s="402">
        <f>D6*E6</f>
        <v>0</v>
      </c>
    </row>
    <row r="7" spans="1:6" ht="126" x14ac:dyDescent="0.25">
      <c r="A7" s="276">
        <v>1</v>
      </c>
      <c r="B7" s="209" t="s">
        <v>265</v>
      </c>
      <c r="C7" s="276" t="s">
        <v>5</v>
      </c>
      <c r="D7" s="277">
        <v>100</v>
      </c>
      <c r="E7" s="463"/>
      <c r="F7" s="402">
        <f>D7*E7</f>
        <v>0</v>
      </c>
    </row>
    <row r="8" spans="1:6" ht="94.5" x14ac:dyDescent="0.25">
      <c r="A8" s="278">
        <v>2</v>
      </c>
      <c r="B8" s="211" t="s">
        <v>266</v>
      </c>
      <c r="C8" s="278" t="s">
        <v>267</v>
      </c>
      <c r="D8" s="279">
        <v>10</v>
      </c>
      <c r="E8" s="464"/>
      <c r="F8" s="402">
        <f>D8*E8</f>
        <v>0</v>
      </c>
    </row>
    <row r="9" spans="1:6" ht="95.25" customHeight="1" x14ac:dyDescent="0.25">
      <c r="A9" s="278">
        <v>3</v>
      </c>
      <c r="B9" s="214" t="s">
        <v>268</v>
      </c>
      <c r="C9" s="278" t="s">
        <v>267</v>
      </c>
      <c r="D9" s="279">
        <v>1</v>
      </c>
      <c r="E9" s="464"/>
      <c r="F9" s="402">
        <f>D9*E9</f>
        <v>0</v>
      </c>
    </row>
    <row r="10" spans="1:6" s="217" customFormat="1" ht="18" x14ac:dyDescent="0.25">
      <c r="A10" s="207"/>
      <c r="B10" s="569" t="s">
        <v>243</v>
      </c>
      <c r="C10" s="570"/>
      <c r="D10" s="571"/>
      <c r="E10" s="215"/>
      <c r="F10" s="216">
        <f>SUM(F6:F9)</f>
        <v>0</v>
      </c>
    </row>
    <row r="12" spans="1:6" x14ac:dyDescent="0.25">
      <c r="B12" s="222"/>
    </row>
  </sheetData>
  <mergeCells count="2">
    <mergeCell ref="A3:B3"/>
    <mergeCell ref="B10:D10"/>
  </mergeCells>
  <printOptions horizontalCentered="1" verticalCentered="1"/>
  <pageMargins left="0.25" right="0.25" top="0.25" bottom="0.25" header="0" footer="0"/>
  <pageSetup paperSize="9"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summary</vt:lpstr>
      <vt:lpstr>Civil</vt:lpstr>
      <vt:lpstr>Plumbing BOQ</vt:lpstr>
      <vt:lpstr>HVAC</vt:lpstr>
      <vt:lpstr>Elec Summary</vt:lpstr>
      <vt:lpstr>Electrical Wiring</vt:lpstr>
      <vt:lpstr>Switchgear</vt:lpstr>
      <vt:lpstr>Feeder &amp; Sub Feeder</vt:lpstr>
      <vt:lpstr>Telephone sys</vt:lpstr>
      <vt:lpstr>Computer net working</vt:lpstr>
      <vt:lpstr>Panic Alarm</vt:lpstr>
      <vt:lpstr>Earthing sys</vt:lpstr>
      <vt:lpstr>CCTV</vt:lpstr>
      <vt:lpstr>Sheet1</vt:lpstr>
      <vt:lpstr>Sheet2</vt:lpstr>
      <vt:lpstr>CCTV!Print_Area</vt:lpstr>
      <vt:lpstr>Civil!Print_Area</vt:lpstr>
      <vt:lpstr>'Computer net working'!Print_Area</vt:lpstr>
      <vt:lpstr>'Earthing sys'!Print_Area</vt:lpstr>
      <vt:lpstr>'Elec Summary'!Print_Area</vt:lpstr>
      <vt:lpstr>'Electrical Wiring'!Print_Area</vt:lpstr>
      <vt:lpstr>'Feeder &amp; Sub Feeder'!Print_Area</vt:lpstr>
      <vt:lpstr>HVAC!Print_Area</vt:lpstr>
      <vt:lpstr>'Panic Alarm'!Print_Area</vt:lpstr>
      <vt:lpstr>'Plumbing BOQ'!Print_Area</vt:lpstr>
      <vt:lpstr>Sheet2!Print_Area</vt:lpstr>
      <vt:lpstr>summary!Print_Area</vt:lpstr>
      <vt:lpstr>Switchgear!Print_Area</vt:lpstr>
      <vt:lpstr>'Telephone sys'!Print_Area</vt:lpstr>
      <vt:lpstr>Civil!Print_Titles</vt:lpstr>
      <vt:lpstr>'Electrical Wiring'!Print_Titles</vt:lpstr>
      <vt:lpstr>Switchgear!Print_Titles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BOQ Sample Askari Bank</dc:title>
  <dc:creator>M. Suliman</dc:creator>
  <cp:lastModifiedBy>Syed Shakir Ali Shah</cp:lastModifiedBy>
  <cp:lastPrinted>2025-05-14T07:23:18Z</cp:lastPrinted>
  <dcterms:created xsi:type="dcterms:W3CDTF">1996-10-14T23:33:28Z</dcterms:created>
  <dcterms:modified xsi:type="dcterms:W3CDTF">2026-06-23T05:12:13Z</dcterms:modified>
</cp:coreProperties>
</file>